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stinWähl\Documents\Eget\Slalom\"/>
    </mc:Choice>
  </mc:AlternateContent>
  <xr:revisionPtr revIDLastSave="0" documentId="13_ncr:1_{056ECD03-0CD3-4716-B3C4-4CE5F2E921F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.05.19" sheetId="1" r:id="rId1"/>
    <sheet name="LVC-kval" sheetId="6" r:id="rId2"/>
    <sheet name="Mora 8 Mars" sheetId="10" r:id="rId3"/>
    <sheet name="Mora 7 Mars" sheetId="11" r:id="rId4"/>
    <sheet name="Mora 1 Feb" sheetId="2" r:id="rId5"/>
    <sheet name="Mora 2 Feb" sheetId="3" r:id="rId6"/>
    <sheet name="Falun 8 Feb" sheetId="4" r:id="rId7"/>
    <sheet name="Falun 9 Feb" sheetId="5" r:id="rId8"/>
    <sheet name="Rättvik 23 Februari" sheetId="9" r:id="rId9"/>
    <sheet name="Poängberäkning" sheetId="7" r:id="rId10"/>
  </sheets>
  <externalReferences>
    <externalReference r:id="rId11"/>
  </externalReferences>
  <definedNames>
    <definedName name="_xlnm.Print_Titles" localSheetId="0">'2019.05.19'!$1:$1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9" i="6" l="1"/>
  <c r="AH107" i="6"/>
  <c r="AF107" i="6"/>
  <c r="AH103" i="6"/>
  <c r="AF103" i="6"/>
  <c r="AH106" i="6"/>
  <c r="AF106" i="6"/>
  <c r="AH105" i="6"/>
  <c r="AF105" i="6"/>
  <c r="AH104" i="6"/>
  <c r="AF104" i="6"/>
  <c r="AH102" i="6"/>
  <c r="AF102" i="6"/>
  <c r="AH101" i="6"/>
  <c r="AF101" i="6"/>
  <c r="AH99" i="6"/>
  <c r="AF99" i="6"/>
  <c r="AH98" i="6"/>
  <c r="AF98" i="6"/>
  <c r="AH97" i="6"/>
  <c r="AF97" i="6"/>
  <c r="AH96" i="6"/>
  <c r="AF96" i="6"/>
  <c r="AH95" i="6"/>
  <c r="AF95" i="6"/>
  <c r="AH92" i="6"/>
  <c r="AF92" i="6"/>
  <c r="AH94" i="6"/>
  <c r="AF94" i="6"/>
  <c r="AH93" i="6"/>
  <c r="AF93" i="6"/>
  <c r="AH91" i="6"/>
  <c r="AF91" i="6"/>
  <c r="AH90" i="6"/>
  <c r="AF90" i="6"/>
  <c r="AH89" i="6"/>
  <c r="AF89" i="6"/>
  <c r="AH88" i="6"/>
  <c r="AF88" i="6"/>
  <c r="AH87" i="6"/>
  <c r="AF87" i="6"/>
  <c r="AH85" i="6"/>
  <c r="AF85" i="6"/>
  <c r="AH78" i="6"/>
  <c r="AF78" i="6"/>
  <c r="AH81" i="6"/>
  <c r="AF81" i="6"/>
  <c r="AH83" i="6"/>
  <c r="AF83" i="6"/>
  <c r="AH84" i="6"/>
  <c r="AF84" i="6"/>
  <c r="AH82" i="6"/>
  <c r="AF82" i="6"/>
  <c r="AH73" i="6"/>
  <c r="AF73" i="6"/>
  <c r="AH80" i="6"/>
  <c r="AF80" i="6"/>
  <c r="AH77" i="6"/>
  <c r="AF77" i="6"/>
  <c r="AH76" i="6"/>
  <c r="AF76" i="6"/>
  <c r="AH79" i="6"/>
  <c r="AF79" i="6"/>
  <c r="AH75" i="6"/>
  <c r="AF75" i="6"/>
  <c r="AH74" i="6"/>
  <c r="AF74" i="6"/>
  <c r="AH72" i="6"/>
  <c r="AF72" i="6"/>
  <c r="AH70" i="6"/>
  <c r="AF70" i="6"/>
  <c r="AH64" i="6"/>
  <c r="AF64" i="6"/>
  <c r="AH68" i="6"/>
  <c r="AF68" i="6"/>
  <c r="AH69" i="6"/>
  <c r="AF69" i="6"/>
  <c r="AH67" i="6"/>
  <c r="AF67" i="6"/>
  <c r="AH66" i="6"/>
  <c r="AF66" i="6"/>
  <c r="AH62" i="6"/>
  <c r="AF62" i="6"/>
  <c r="AH65" i="6"/>
  <c r="AF65" i="6"/>
  <c r="AH63" i="6"/>
  <c r="AF63" i="6"/>
  <c r="AH61" i="6"/>
  <c r="AF61" i="6"/>
  <c r="AH58" i="6"/>
  <c r="AF58" i="6"/>
  <c r="AH60" i="6"/>
  <c r="AF60" i="6"/>
  <c r="AH59" i="6"/>
  <c r="AF59" i="6"/>
  <c r="AH57" i="6"/>
  <c r="AF57" i="6"/>
  <c r="AH55" i="6"/>
  <c r="AF55" i="6"/>
  <c r="AH51" i="6"/>
  <c r="AF51" i="6"/>
  <c r="AH54" i="6"/>
  <c r="AF54" i="6"/>
  <c r="AH53" i="6"/>
  <c r="AF53" i="6"/>
  <c r="AH52" i="6"/>
  <c r="AF52" i="6"/>
  <c r="AH49" i="6"/>
  <c r="AF49" i="6"/>
  <c r="AH46" i="6"/>
  <c r="AF46" i="6"/>
  <c r="AH50" i="6"/>
  <c r="AF50" i="6"/>
  <c r="AH48" i="6"/>
  <c r="AF48" i="6"/>
  <c r="AH47" i="6"/>
  <c r="AF47" i="6"/>
  <c r="AH45" i="6"/>
  <c r="AF45" i="6"/>
  <c r="AH43" i="6"/>
  <c r="AF43" i="6"/>
  <c r="AH35" i="6"/>
  <c r="AF35" i="6"/>
  <c r="AH42" i="6"/>
  <c r="AF42" i="6"/>
  <c r="AH41" i="6"/>
  <c r="AF41" i="6"/>
  <c r="AH38" i="6"/>
  <c r="AF38" i="6"/>
  <c r="AH39" i="6"/>
  <c r="AF39" i="6"/>
  <c r="AH40" i="6"/>
  <c r="AF40" i="6"/>
  <c r="AH37" i="6"/>
  <c r="AF37" i="6"/>
  <c r="AH34" i="6"/>
  <c r="AF34" i="6"/>
  <c r="AH33" i="6"/>
  <c r="AF33" i="6"/>
  <c r="AH36" i="6"/>
  <c r="AF36" i="6"/>
  <c r="AH32" i="6"/>
  <c r="AF32" i="6"/>
  <c r="AH31" i="6"/>
  <c r="AF31" i="6"/>
  <c r="AH27" i="6"/>
  <c r="AF27" i="6"/>
  <c r="AH28" i="6"/>
  <c r="AF28" i="6"/>
  <c r="AH29" i="6"/>
  <c r="AF29" i="6"/>
  <c r="AH26" i="6"/>
  <c r="AF26" i="6"/>
  <c r="AH23" i="6"/>
  <c r="AF23" i="6"/>
  <c r="AH20" i="6"/>
  <c r="AF20" i="6"/>
  <c r="AH24" i="6"/>
  <c r="AF24" i="6"/>
  <c r="AH25" i="6"/>
  <c r="AF25" i="6"/>
  <c r="AH21" i="6"/>
  <c r="AF21" i="6"/>
  <c r="AH22" i="6"/>
  <c r="AF22" i="6"/>
  <c r="AH18" i="6"/>
  <c r="AF18" i="6"/>
  <c r="AH19" i="6"/>
  <c r="AF19" i="6"/>
  <c r="AH17" i="6"/>
  <c r="AF17" i="6"/>
  <c r="AH16" i="6"/>
  <c r="AF16" i="6"/>
  <c r="AH13" i="6"/>
  <c r="AF13" i="6"/>
  <c r="AH12" i="6"/>
  <c r="AF12" i="6"/>
  <c r="AH14" i="6"/>
  <c r="AF14" i="6"/>
  <c r="AH11" i="6"/>
  <c r="AF11" i="6"/>
  <c r="AH8" i="6"/>
  <c r="AF8" i="6"/>
  <c r="AH10" i="6"/>
  <c r="AF10" i="6"/>
  <c r="AH9" i="6"/>
  <c r="AD99" i="6" l="1"/>
  <c r="AB99" i="6"/>
  <c r="Z99" i="6"/>
  <c r="X99" i="6"/>
  <c r="V99" i="6"/>
  <c r="T99" i="6"/>
  <c r="R99" i="6"/>
  <c r="P99" i="6"/>
  <c r="N99" i="6"/>
  <c r="L99" i="6"/>
  <c r="J99" i="6"/>
  <c r="H99" i="6"/>
  <c r="H98" i="6"/>
  <c r="J98" i="6"/>
  <c r="L98" i="6"/>
  <c r="N98" i="6"/>
  <c r="P98" i="6"/>
  <c r="R98" i="6"/>
  <c r="T98" i="6"/>
  <c r="V98" i="6"/>
  <c r="X98" i="6"/>
  <c r="Z98" i="6"/>
  <c r="AB98" i="6"/>
  <c r="AD98" i="6"/>
  <c r="H67" i="6"/>
  <c r="J67" i="6"/>
  <c r="L67" i="6"/>
  <c r="N67" i="6"/>
  <c r="P67" i="6"/>
  <c r="R67" i="6"/>
  <c r="T67" i="6"/>
  <c r="V67" i="6"/>
  <c r="X67" i="6"/>
  <c r="Z67" i="6"/>
  <c r="AB67" i="6"/>
  <c r="AD67" i="6"/>
  <c r="H62" i="6"/>
  <c r="J62" i="6"/>
  <c r="L62" i="6"/>
  <c r="N62" i="6"/>
  <c r="P62" i="6"/>
  <c r="R62" i="6"/>
  <c r="T62" i="6"/>
  <c r="V62" i="6"/>
  <c r="X62" i="6"/>
  <c r="Z62" i="6"/>
  <c r="AB62" i="6"/>
  <c r="AD62" i="6"/>
  <c r="AD107" i="6"/>
  <c r="AD102" i="6"/>
  <c r="AD106" i="6"/>
  <c r="AD105" i="6"/>
  <c r="AD103" i="6"/>
  <c r="AD104" i="6"/>
  <c r="AD101" i="6"/>
  <c r="AD96" i="6"/>
  <c r="AD95" i="6"/>
  <c r="AD97" i="6"/>
  <c r="AD94" i="6"/>
  <c r="AD92" i="6"/>
  <c r="AD93" i="6"/>
  <c r="AD90" i="6"/>
  <c r="AD91" i="6"/>
  <c r="AD89" i="6"/>
  <c r="AD88" i="6"/>
  <c r="AD87" i="6"/>
  <c r="AD85" i="6"/>
  <c r="AD82" i="6"/>
  <c r="AD73" i="6"/>
  <c r="AD81" i="6"/>
  <c r="AD83" i="6"/>
  <c r="AD84" i="6"/>
  <c r="AD80" i="6"/>
  <c r="AD78" i="6"/>
  <c r="AD77" i="6"/>
  <c r="AD79" i="6"/>
  <c r="AD72" i="6"/>
  <c r="AD74" i="6"/>
  <c r="AD76" i="6"/>
  <c r="AD75" i="6"/>
  <c r="AD70" i="6"/>
  <c r="AD68" i="6"/>
  <c r="AD58" i="6"/>
  <c r="AD64" i="6"/>
  <c r="AD69" i="6"/>
  <c r="AD66" i="6"/>
  <c r="AD65" i="6"/>
  <c r="AD63" i="6"/>
  <c r="AD61" i="6"/>
  <c r="AD59" i="6"/>
  <c r="AD57" i="6"/>
  <c r="AD60" i="6"/>
  <c r="AD55" i="6"/>
  <c r="AD53" i="6"/>
  <c r="AD45" i="6"/>
  <c r="AD54" i="6"/>
  <c r="AD51" i="6"/>
  <c r="AD46" i="6"/>
  <c r="AD52" i="6"/>
  <c r="AD49" i="6"/>
  <c r="AD50" i="6"/>
  <c r="AD47" i="6"/>
  <c r="AD48" i="6"/>
  <c r="AD43" i="6"/>
  <c r="AD34" i="6"/>
  <c r="AD31" i="6"/>
  <c r="AD41" i="6"/>
  <c r="AD38" i="6"/>
  <c r="AD42" i="6"/>
  <c r="AD39" i="6"/>
  <c r="AD37" i="6"/>
  <c r="AD36" i="6"/>
  <c r="AD33" i="6"/>
  <c r="AD32" i="6"/>
  <c r="AD40" i="6"/>
  <c r="AD35" i="6"/>
  <c r="AD27" i="6"/>
  <c r="AD28" i="6"/>
  <c r="AD29" i="6"/>
  <c r="AD26" i="6"/>
  <c r="AD20" i="6"/>
  <c r="AD23" i="6"/>
  <c r="AD25" i="6"/>
  <c r="AD24" i="6"/>
  <c r="AD21" i="6"/>
  <c r="AD22" i="6"/>
  <c r="AD18" i="6"/>
  <c r="AD19" i="6"/>
  <c r="AD17" i="6"/>
  <c r="AD16" i="6"/>
  <c r="AD13" i="6"/>
  <c r="AD12" i="6"/>
  <c r="AD9" i="6"/>
  <c r="AD14" i="6"/>
  <c r="AD11" i="6"/>
  <c r="AD8" i="6"/>
  <c r="AD10" i="6"/>
  <c r="AB107" i="6"/>
  <c r="AB102" i="6"/>
  <c r="AB106" i="6"/>
  <c r="AB105" i="6"/>
  <c r="AB103" i="6"/>
  <c r="AB104" i="6"/>
  <c r="AB101" i="6"/>
  <c r="AB96" i="6"/>
  <c r="AB95" i="6"/>
  <c r="AB97" i="6"/>
  <c r="AB94" i="6"/>
  <c r="AB92" i="6"/>
  <c r="AB93" i="6"/>
  <c r="AB90" i="6"/>
  <c r="AB91" i="6"/>
  <c r="AB89" i="6"/>
  <c r="AB88" i="6"/>
  <c r="AB87" i="6"/>
  <c r="AB85" i="6"/>
  <c r="AB82" i="6"/>
  <c r="AB73" i="6"/>
  <c r="AB81" i="6"/>
  <c r="AB83" i="6"/>
  <c r="AB84" i="6"/>
  <c r="AB80" i="6"/>
  <c r="AB78" i="6"/>
  <c r="AB77" i="6"/>
  <c r="AB79" i="6"/>
  <c r="AB72" i="6"/>
  <c r="AB74" i="6"/>
  <c r="AB76" i="6"/>
  <c r="AB75" i="6"/>
  <c r="AB70" i="6"/>
  <c r="AB68" i="6"/>
  <c r="AB58" i="6"/>
  <c r="AB64" i="6"/>
  <c r="AB69" i="6"/>
  <c r="AB66" i="6"/>
  <c r="AB65" i="6"/>
  <c r="AB63" i="6"/>
  <c r="AB61" i="6"/>
  <c r="AB59" i="6"/>
  <c r="AB57" i="6"/>
  <c r="AB60" i="6"/>
  <c r="AB55" i="6"/>
  <c r="AB53" i="6"/>
  <c r="AB45" i="6"/>
  <c r="AB54" i="6"/>
  <c r="AB51" i="6"/>
  <c r="AB46" i="6"/>
  <c r="AB52" i="6"/>
  <c r="AB49" i="6"/>
  <c r="AB50" i="6"/>
  <c r="AB47" i="6"/>
  <c r="AB48" i="6"/>
  <c r="AB43" i="6"/>
  <c r="AB34" i="6"/>
  <c r="AB31" i="6"/>
  <c r="AB41" i="6"/>
  <c r="AB38" i="6"/>
  <c r="AB42" i="6"/>
  <c r="AB39" i="6"/>
  <c r="AB37" i="6"/>
  <c r="AB36" i="6"/>
  <c r="AB33" i="6"/>
  <c r="AB32" i="6"/>
  <c r="AB40" i="6"/>
  <c r="AB35" i="6"/>
  <c r="AB27" i="6"/>
  <c r="AB28" i="6"/>
  <c r="AB29" i="6"/>
  <c r="AB26" i="6"/>
  <c r="AB20" i="6"/>
  <c r="AB23" i="6"/>
  <c r="AB25" i="6"/>
  <c r="AB24" i="6"/>
  <c r="AB21" i="6"/>
  <c r="AB22" i="6"/>
  <c r="AB18" i="6"/>
  <c r="AB19" i="6"/>
  <c r="AB17" i="6"/>
  <c r="AB16" i="6"/>
  <c r="AB13" i="6"/>
  <c r="AB12" i="6"/>
  <c r="AB9" i="6"/>
  <c r="AB14" i="6"/>
  <c r="AB11" i="6"/>
  <c r="AB8" i="6"/>
  <c r="AB10" i="6"/>
  <c r="Z107" i="6"/>
  <c r="Z102" i="6"/>
  <c r="Z106" i="6"/>
  <c r="Z105" i="6"/>
  <c r="Z103" i="6"/>
  <c r="Z104" i="6"/>
  <c r="Z101" i="6"/>
  <c r="Z96" i="6"/>
  <c r="Z95" i="6"/>
  <c r="Z97" i="6"/>
  <c r="Z94" i="6"/>
  <c r="Z92" i="6"/>
  <c r="Z93" i="6"/>
  <c r="Z90" i="6"/>
  <c r="Z91" i="6"/>
  <c r="Z89" i="6"/>
  <c r="Z88" i="6"/>
  <c r="Z87" i="6"/>
  <c r="Z85" i="6"/>
  <c r="Z82" i="6"/>
  <c r="Z73" i="6"/>
  <c r="Z81" i="6"/>
  <c r="Z83" i="6"/>
  <c r="Z84" i="6"/>
  <c r="Z80" i="6"/>
  <c r="Z78" i="6"/>
  <c r="Z77" i="6"/>
  <c r="Z79" i="6"/>
  <c r="Z72" i="6"/>
  <c r="Z74" i="6"/>
  <c r="Z76" i="6"/>
  <c r="Z75" i="6"/>
  <c r="Z70" i="6"/>
  <c r="Z68" i="6"/>
  <c r="Z58" i="6"/>
  <c r="Z64" i="6"/>
  <c r="Z69" i="6"/>
  <c r="Z66" i="6"/>
  <c r="Z65" i="6"/>
  <c r="Z63" i="6"/>
  <c r="Z61" i="6"/>
  <c r="Z59" i="6"/>
  <c r="Z57" i="6"/>
  <c r="Z60" i="6"/>
  <c r="Z55" i="6"/>
  <c r="Z53" i="6"/>
  <c r="Z45" i="6"/>
  <c r="Z54" i="6"/>
  <c r="Z51" i="6"/>
  <c r="Z46" i="6"/>
  <c r="Z52" i="6"/>
  <c r="Z49" i="6"/>
  <c r="Z50" i="6"/>
  <c r="Z47" i="6"/>
  <c r="Z48" i="6"/>
  <c r="Z43" i="6"/>
  <c r="Z34" i="6"/>
  <c r="Z31" i="6"/>
  <c r="Z41" i="6"/>
  <c r="Z38" i="6"/>
  <c r="Z42" i="6"/>
  <c r="Z39" i="6"/>
  <c r="Z37" i="6"/>
  <c r="Z36" i="6"/>
  <c r="Z33" i="6"/>
  <c r="Z32" i="6"/>
  <c r="Z40" i="6"/>
  <c r="Z35" i="6"/>
  <c r="Z27" i="6"/>
  <c r="Z28" i="6"/>
  <c r="Z29" i="6"/>
  <c r="Z26" i="6"/>
  <c r="Z20" i="6"/>
  <c r="Z23" i="6"/>
  <c r="Z25" i="6"/>
  <c r="Z24" i="6"/>
  <c r="Z21" i="6"/>
  <c r="Z22" i="6"/>
  <c r="Z18" i="6"/>
  <c r="Z19" i="6"/>
  <c r="Z17" i="6"/>
  <c r="Z16" i="6"/>
  <c r="Z13" i="6"/>
  <c r="Z12" i="6"/>
  <c r="Z9" i="6"/>
  <c r="Z14" i="6"/>
  <c r="Z11" i="6"/>
  <c r="Z8" i="6"/>
  <c r="Z10" i="6"/>
  <c r="X107" i="6"/>
  <c r="X102" i="6"/>
  <c r="X106" i="6"/>
  <c r="X105" i="6"/>
  <c r="X103" i="6"/>
  <c r="X104" i="6"/>
  <c r="X101" i="6"/>
  <c r="X96" i="6"/>
  <c r="X95" i="6"/>
  <c r="X97" i="6"/>
  <c r="X94" i="6"/>
  <c r="X92" i="6"/>
  <c r="X93" i="6"/>
  <c r="X90" i="6"/>
  <c r="X91" i="6"/>
  <c r="X89" i="6"/>
  <c r="X88" i="6"/>
  <c r="X87" i="6"/>
  <c r="X85" i="6"/>
  <c r="X82" i="6"/>
  <c r="X73" i="6"/>
  <c r="X81" i="6"/>
  <c r="X83" i="6"/>
  <c r="X84" i="6"/>
  <c r="X80" i="6"/>
  <c r="X78" i="6"/>
  <c r="X77" i="6"/>
  <c r="X79" i="6"/>
  <c r="X72" i="6"/>
  <c r="X74" i="6"/>
  <c r="X76" i="6"/>
  <c r="X75" i="6"/>
  <c r="X70" i="6"/>
  <c r="X68" i="6"/>
  <c r="X58" i="6"/>
  <c r="X64" i="6"/>
  <c r="X69" i="6"/>
  <c r="X66" i="6"/>
  <c r="X65" i="6"/>
  <c r="X63" i="6"/>
  <c r="X61" i="6"/>
  <c r="X59" i="6"/>
  <c r="X57" i="6"/>
  <c r="X60" i="6"/>
  <c r="X55" i="6"/>
  <c r="X53" i="6"/>
  <c r="X45" i="6"/>
  <c r="X54" i="6"/>
  <c r="X51" i="6"/>
  <c r="X46" i="6"/>
  <c r="X52" i="6"/>
  <c r="X49" i="6"/>
  <c r="X50" i="6"/>
  <c r="X47" i="6"/>
  <c r="X48" i="6"/>
  <c r="X43" i="6"/>
  <c r="X34" i="6"/>
  <c r="X31" i="6"/>
  <c r="X41" i="6"/>
  <c r="X38" i="6"/>
  <c r="X42" i="6"/>
  <c r="X39" i="6"/>
  <c r="X37" i="6"/>
  <c r="X36" i="6"/>
  <c r="X33" i="6"/>
  <c r="X32" i="6"/>
  <c r="X40" i="6"/>
  <c r="X35" i="6"/>
  <c r="X27" i="6"/>
  <c r="X28" i="6"/>
  <c r="X29" i="6"/>
  <c r="X26" i="6"/>
  <c r="X20" i="6"/>
  <c r="X23" i="6"/>
  <c r="X25" i="6"/>
  <c r="X24" i="6"/>
  <c r="X21" i="6"/>
  <c r="X22" i="6"/>
  <c r="X18" i="6"/>
  <c r="X19" i="6"/>
  <c r="X17" i="6"/>
  <c r="X16" i="6"/>
  <c r="X13" i="6"/>
  <c r="X12" i="6"/>
  <c r="X9" i="6"/>
  <c r="X14" i="6"/>
  <c r="X11" i="6"/>
  <c r="X8" i="6"/>
  <c r="X10" i="6"/>
  <c r="V107" i="6"/>
  <c r="V102" i="6"/>
  <c r="V106" i="6"/>
  <c r="V105" i="6"/>
  <c r="V103" i="6"/>
  <c r="V104" i="6"/>
  <c r="V101" i="6"/>
  <c r="V96" i="6"/>
  <c r="V95" i="6"/>
  <c r="V97" i="6"/>
  <c r="V94" i="6"/>
  <c r="V92" i="6"/>
  <c r="V93" i="6"/>
  <c r="V90" i="6"/>
  <c r="V91" i="6"/>
  <c r="V89" i="6"/>
  <c r="V88" i="6"/>
  <c r="V87" i="6"/>
  <c r="V85" i="6"/>
  <c r="V82" i="6"/>
  <c r="V73" i="6"/>
  <c r="V81" i="6"/>
  <c r="V83" i="6"/>
  <c r="V84" i="6"/>
  <c r="V80" i="6"/>
  <c r="V78" i="6"/>
  <c r="V77" i="6"/>
  <c r="V79" i="6"/>
  <c r="V72" i="6"/>
  <c r="V74" i="6"/>
  <c r="V76" i="6"/>
  <c r="V75" i="6"/>
  <c r="V70" i="6"/>
  <c r="V68" i="6"/>
  <c r="V58" i="6"/>
  <c r="V64" i="6"/>
  <c r="V69" i="6"/>
  <c r="V66" i="6"/>
  <c r="V65" i="6"/>
  <c r="V63" i="6"/>
  <c r="V61" i="6"/>
  <c r="V59" i="6"/>
  <c r="V57" i="6"/>
  <c r="V60" i="6"/>
  <c r="V55" i="6"/>
  <c r="V53" i="6"/>
  <c r="V45" i="6"/>
  <c r="V54" i="6"/>
  <c r="V51" i="6"/>
  <c r="V46" i="6"/>
  <c r="V52" i="6"/>
  <c r="V49" i="6"/>
  <c r="V50" i="6"/>
  <c r="V47" i="6"/>
  <c r="V48" i="6"/>
  <c r="V43" i="6"/>
  <c r="V34" i="6"/>
  <c r="V31" i="6"/>
  <c r="V41" i="6"/>
  <c r="V38" i="6"/>
  <c r="V42" i="6"/>
  <c r="V39" i="6"/>
  <c r="V37" i="6"/>
  <c r="V36" i="6"/>
  <c r="V33" i="6"/>
  <c r="V32" i="6"/>
  <c r="V40" i="6"/>
  <c r="V35" i="6"/>
  <c r="V27" i="6"/>
  <c r="V28" i="6"/>
  <c r="V29" i="6"/>
  <c r="V26" i="6"/>
  <c r="V20" i="6"/>
  <c r="V23" i="6"/>
  <c r="V25" i="6"/>
  <c r="V24" i="6"/>
  <c r="V21" i="6"/>
  <c r="V22" i="6"/>
  <c r="V18" i="6"/>
  <c r="V19" i="6"/>
  <c r="V17" i="6"/>
  <c r="V16" i="6"/>
  <c r="V13" i="6"/>
  <c r="V12" i="6"/>
  <c r="V9" i="6"/>
  <c r="V14" i="6"/>
  <c r="V11" i="6"/>
  <c r="V8" i="6"/>
  <c r="V10" i="6"/>
  <c r="T107" i="6"/>
  <c r="T102" i="6"/>
  <c r="T106" i="6"/>
  <c r="T105" i="6"/>
  <c r="T103" i="6"/>
  <c r="T104" i="6"/>
  <c r="T101" i="6"/>
  <c r="T96" i="6"/>
  <c r="T95" i="6"/>
  <c r="T97" i="6"/>
  <c r="T94" i="6"/>
  <c r="T92" i="6"/>
  <c r="T93" i="6"/>
  <c r="T90" i="6"/>
  <c r="T91" i="6"/>
  <c r="T89" i="6"/>
  <c r="T88" i="6"/>
  <c r="T87" i="6"/>
  <c r="T85" i="6"/>
  <c r="T82" i="6"/>
  <c r="T73" i="6"/>
  <c r="T81" i="6"/>
  <c r="T83" i="6"/>
  <c r="T84" i="6"/>
  <c r="T80" i="6"/>
  <c r="T78" i="6"/>
  <c r="T77" i="6"/>
  <c r="T79" i="6"/>
  <c r="T72" i="6"/>
  <c r="T74" i="6"/>
  <c r="T76" i="6"/>
  <c r="T75" i="6"/>
  <c r="T70" i="6"/>
  <c r="T68" i="6"/>
  <c r="T58" i="6"/>
  <c r="T64" i="6"/>
  <c r="T69" i="6"/>
  <c r="T66" i="6"/>
  <c r="T65" i="6"/>
  <c r="T63" i="6"/>
  <c r="T61" i="6"/>
  <c r="T59" i="6"/>
  <c r="T57" i="6"/>
  <c r="T60" i="6"/>
  <c r="T55" i="6"/>
  <c r="T53" i="6"/>
  <c r="T45" i="6"/>
  <c r="T54" i="6"/>
  <c r="T51" i="6"/>
  <c r="T46" i="6"/>
  <c r="T52" i="6"/>
  <c r="T49" i="6"/>
  <c r="T50" i="6"/>
  <c r="T47" i="6"/>
  <c r="T48" i="6"/>
  <c r="T43" i="6"/>
  <c r="T34" i="6"/>
  <c r="T31" i="6"/>
  <c r="T41" i="6"/>
  <c r="T38" i="6"/>
  <c r="T42" i="6"/>
  <c r="T39" i="6"/>
  <c r="T37" i="6"/>
  <c r="T36" i="6"/>
  <c r="T33" i="6"/>
  <c r="T32" i="6"/>
  <c r="T40" i="6"/>
  <c r="T35" i="6"/>
  <c r="T27" i="6"/>
  <c r="T28" i="6"/>
  <c r="T29" i="6"/>
  <c r="T26" i="6"/>
  <c r="T20" i="6"/>
  <c r="T23" i="6"/>
  <c r="T25" i="6"/>
  <c r="T24" i="6"/>
  <c r="T21" i="6"/>
  <c r="T22" i="6"/>
  <c r="T18" i="6"/>
  <c r="T19" i="6"/>
  <c r="T17" i="6"/>
  <c r="T16" i="6"/>
  <c r="T13" i="6"/>
  <c r="T12" i="6"/>
  <c r="T9" i="6"/>
  <c r="T14" i="6"/>
  <c r="T11" i="6"/>
  <c r="T8" i="6"/>
  <c r="T10" i="6"/>
  <c r="R107" i="6"/>
  <c r="R102" i="6"/>
  <c r="R106" i="6"/>
  <c r="R105" i="6"/>
  <c r="R103" i="6"/>
  <c r="R104" i="6"/>
  <c r="R101" i="6"/>
  <c r="R96" i="6"/>
  <c r="R95" i="6"/>
  <c r="R97" i="6"/>
  <c r="R94" i="6"/>
  <c r="R92" i="6"/>
  <c r="R93" i="6"/>
  <c r="R90" i="6"/>
  <c r="R91" i="6"/>
  <c r="R89" i="6"/>
  <c r="R88" i="6"/>
  <c r="R87" i="6"/>
  <c r="R85" i="6"/>
  <c r="R82" i="6"/>
  <c r="R73" i="6"/>
  <c r="R81" i="6"/>
  <c r="R83" i="6"/>
  <c r="R84" i="6"/>
  <c r="R80" i="6"/>
  <c r="R78" i="6"/>
  <c r="R77" i="6"/>
  <c r="R79" i="6"/>
  <c r="R72" i="6"/>
  <c r="R74" i="6"/>
  <c r="R76" i="6"/>
  <c r="R75" i="6"/>
  <c r="R70" i="6"/>
  <c r="R68" i="6"/>
  <c r="R58" i="6"/>
  <c r="R64" i="6"/>
  <c r="R69" i="6"/>
  <c r="R66" i="6"/>
  <c r="R65" i="6"/>
  <c r="R63" i="6"/>
  <c r="R61" i="6"/>
  <c r="R59" i="6"/>
  <c r="R57" i="6"/>
  <c r="R60" i="6"/>
  <c r="R55" i="6"/>
  <c r="R53" i="6"/>
  <c r="R45" i="6"/>
  <c r="R54" i="6"/>
  <c r="R51" i="6"/>
  <c r="R46" i="6"/>
  <c r="R52" i="6"/>
  <c r="R49" i="6"/>
  <c r="R50" i="6"/>
  <c r="R47" i="6"/>
  <c r="R48" i="6"/>
  <c r="R43" i="6"/>
  <c r="R34" i="6"/>
  <c r="R31" i="6"/>
  <c r="R41" i="6"/>
  <c r="R38" i="6"/>
  <c r="R42" i="6"/>
  <c r="R39" i="6"/>
  <c r="R37" i="6"/>
  <c r="R36" i="6"/>
  <c r="R33" i="6"/>
  <c r="R32" i="6"/>
  <c r="R40" i="6"/>
  <c r="R35" i="6"/>
  <c r="R27" i="6"/>
  <c r="R28" i="6"/>
  <c r="R29" i="6"/>
  <c r="R26" i="6"/>
  <c r="R20" i="6"/>
  <c r="R23" i="6"/>
  <c r="R25" i="6"/>
  <c r="R24" i="6"/>
  <c r="R21" i="6"/>
  <c r="R22" i="6"/>
  <c r="R18" i="6"/>
  <c r="R19" i="6"/>
  <c r="R17" i="6"/>
  <c r="R16" i="6"/>
  <c r="R13" i="6"/>
  <c r="R12" i="6"/>
  <c r="R9" i="6"/>
  <c r="R14" i="6"/>
  <c r="R11" i="6"/>
  <c r="R8" i="6"/>
  <c r="R10" i="6"/>
  <c r="P107" i="6"/>
  <c r="P102" i="6"/>
  <c r="P106" i="6"/>
  <c r="P105" i="6"/>
  <c r="P103" i="6"/>
  <c r="P104" i="6"/>
  <c r="P101" i="6"/>
  <c r="P96" i="6"/>
  <c r="P95" i="6"/>
  <c r="P97" i="6"/>
  <c r="P94" i="6"/>
  <c r="P92" i="6"/>
  <c r="P93" i="6"/>
  <c r="P90" i="6"/>
  <c r="P91" i="6"/>
  <c r="P89" i="6"/>
  <c r="P88" i="6"/>
  <c r="P87" i="6"/>
  <c r="P85" i="6"/>
  <c r="P82" i="6"/>
  <c r="P73" i="6"/>
  <c r="P81" i="6"/>
  <c r="P83" i="6"/>
  <c r="P84" i="6"/>
  <c r="P80" i="6"/>
  <c r="P78" i="6"/>
  <c r="P77" i="6"/>
  <c r="P79" i="6"/>
  <c r="P72" i="6"/>
  <c r="P74" i="6"/>
  <c r="P76" i="6"/>
  <c r="P75" i="6"/>
  <c r="P70" i="6"/>
  <c r="P68" i="6"/>
  <c r="P58" i="6"/>
  <c r="P64" i="6"/>
  <c r="P69" i="6"/>
  <c r="P66" i="6"/>
  <c r="P65" i="6"/>
  <c r="P63" i="6"/>
  <c r="P61" i="6"/>
  <c r="P59" i="6"/>
  <c r="P57" i="6"/>
  <c r="P60" i="6"/>
  <c r="P55" i="6"/>
  <c r="P53" i="6"/>
  <c r="P45" i="6"/>
  <c r="P54" i="6"/>
  <c r="P51" i="6"/>
  <c r="P46" i="6"/>
  <c r="P52" i="6"/>
  <c r="P49" i="6"/>
  <c r="P50" i="6"/>
  <c r="P47" i="6"/>
  <c r="P48" i="6"/>
  <c r="P43" i="6"/>
  <c r="P34" i="6"/>
  <c r="P31" i="6"/>
  <c r="P41" i="6"/>
  <c r="P38" i="6"/>
  <c r="P42" i="6"/>
  <c r="P39" i="6"/>
  <c r="P37" i="6"/>
  <c r="P36" i="6"/>
  <c r="P33" i="6"/>
  <c r="P32" i="6"/>
  <c r="P40" i="6"/>
  <c r="P35" i="6"/>
  <c r="P27" i="6"/>
  <c r="P28" i="6"/>
  <c r="P29" i="6"/>
  <c r="P26" i="6"/>
  <c r="P20" i="6"/>
  <c r="P23" i="6"/>
  <c r="P25" i="6"/>
  <c r="P24" i="6"/>
  <c r="P21" i="6"/>
  <c r="P22" i="6"/>
  <c r="P18" i="6"/>
  <c r="P19" i="6"/>
  <c r="P17" i="6"/>
  <c r="P16" i="6"/>
  <c r="P13" i="6"/>
  <c r="P12" i="6"/>
  <c r="P9" i="6"/>
  <c r="P14" i="6"/>
  <c r="P11" i="6"/>
  <c r="P8" i="6"/>
  <c r="P10" i="6"/>
  <c r="N107" i="6"/>
  <c r="N102" i="6"/>
  <c r="N106" i="6"/>
  <c r="N105" i="6"/>
  <c r="N103" i="6"/>
  <c r="N104" i="6"/>
  <c r="N101" i="6"/>
  <c r="N96" i="6"/>
  <c r="N95" i="6"/>
  <c r="N97" i="6"/>
  <c r="N94" i="6"/>
  <c r="N92" i="6"/>
  <c r="N93" i="6"/>
  <c r="N90" i="6"/>
  <c r="N91" i="6"/>
  <c r="N89" i="6"/>
  <c r="N88" i="6"/>
  <c r="N87" i="6"/>
  <c r="N85" i="6"/>
  <c r="N82" i="6"/>
  <c r="N73" i="6"/>
  <c r="N81" i="6"/>
  <c r="N83" i="6"/>
  <c r="N84" i="6"/>
  <c r="N80" i="6"/>
  <c r="N78" i="6"/>
  <c r="N77" i="6"/>
  <c r="N79" i="6"/>
  <c r="N72" i="6"/>
  <c r="N74" i="6"/>
  <c r="N76" i="6"/>
  <c r="N75" i="6"/>
  <c r="N70" i="6"/>
  <c r="N68" i="6"/>
  <c r="N58" i="6"/>
  <c r="N64" i="6"/>
  <c r="N69" i="6"/>
  <c r="N66" i="6"/>
  <c r="N65" i="6"/>
  <c r="N63" i="6"/>
  <c r="N61" i="6"/>
  <c r="N59" i="6"/>
  <c r="N57" i="6"/>
  <c r="N60" i="6"/>
  <c r="N55" i="6"/>
  <c r="N53" i="6"/>
  <c r="N45" i="6"/>
  <c r="N54" i="6"/>
  <c r="N51" i="6"/>
  <c r="N46" i="6"/>
  <c r="N52" i="6"/>
  <c r="N49" i="6"/>
  <c r="N50" i="6"/>
  <c r="N47" i="6"/>
  <c r="N48" i="6"/>
  <c r="N43" i="6"/>
  <c r="N34" i="6"/>
  <c r="N31" i="6"/>
  <c r="N41" i="6"/>
  <c r="N38" i="6"/>
  <c r="N42" i="6"/>
  <c r="N39" i="6"/>
  <c r="N37" i="6"/>
  <c r="N36" i="6"/>
  <c r="N33" i="6"/>
  <c r="N32" i="6"/>
  <c r="N40" i="6"/>
  <c r="N35" i="6"/>
  <c r="N27" i="6"/>
  <c r="N28" i="6"/>
  <c r="N29" i="6"/>
  <c r="N26" i="6"/>
  <c r="N20" i="6"/>
  <c r="N23" i="6"/>
  <c r="N25" i="6"/>
  <c r="N24" i="6"/>
  <c r="N21" i="6"/>
  <c r="N22" i="6"/>
  <c r="N18" i="6"/>
  <c r="N19" i="6"/>
  <c r="N17" i="6"/>
  <c r="N16" i="6"/>
  <c r="N13" i="6"/>
  <c r="N12" i="6"/>
  <c r="N9" i="6"/>
  <c r="N14" i="6"/>
  <c r="N11" i="6"/>
  <c r="N8" i="6"/>
  <c r="N10" i="6"/>
  <c r="L107" i="6"/>
  <c r="L102" i="6"/>
  <c r="L106" i="6"/>
  <c r="L105" i="6"/>
  <c r="L103" i="6"/>
  <c r="L104" i="6"/>
  <c r="L101" i="6"/>
  <c r="L96" i="6"/>
  <c r="L95" i="6"/>
  <c r="L97" i="6"/>
  <c r="L94" i="6"/>
  <c r="L92" i="6"/>
  <c r="L93" i="6"/>
  <c r="L90" i="6"/>
  <c r="L91" i="6"/>
  <c r="L89" i="6"/>
  <c r="L88" i="6"/>
  <c r="L87" i="6"/>
  <c r="L85" i="6"/>
  <c r="L82" i="6"/>
  <c r="L73" i="6"/>
  <c r="L81" i="6"/>
  <c r="L83" i="6"/>
  <c r="L84" i="6"/>
  <c r="L80" i="6"/>
  <c r="L78" i="6"/>
  <c r="L77" i="6"/>
  <c r="L79" i="6"/>
  <c r="L72" i="6"/>
  <c r="L74" i="6"/>
  <c r="L76" i="6"/>
  <c r="L75" i="6"/>
  <c r="L70" i="6"/>
  <c r="L68" i="6"/>
  <c r="L58" i="6"/>
  <c r="L64" i="6"/>
  <c r="L69" i="6"/>
  <c r="L66" i="6"/>
  <c r="L65" i="6"/>
  <c r="L63" i="6"/>
  <c r="L61" i="6"/>
  <c r="L59" i="6"/>
  <c r="L57" i="6"/>
  <c r="L60" i="6"/>
  <c r="L55" i="6"/>
  <c r="L53" i="6"/>
  <c r="L45" i="6"/>
  <c r="L54" i="6"/>
  <c r="L51" i="6"/>
  <c r="L46" i="6"/>
  <c r="L52" i="6"/>
  <c r="L49" i="6"/>
  <c r="L50" i="6"/>
  <c r="L47" i="6"/>
  <c r="L48" i="6"/>
  <c r="L43" i="6"/>
  <c r="L34" i="6"/>
  <c r="L31" i="6"/>
  <c r="L41" i="6"/>
  <c r="L38" i="6"/>
  <c r="L42" i="6"/>
  <c r="L39" i="6"/>
  <c r="L37" i="6"/>
  <c r="L36" i="6"/>
  <c r="L33" i="6"/>
  <c r="L32" i="6"/>
  <c r="L40" i="6"/>
  <c r="L35" i="6"/>
  <c r="L27" i="6"/>
  <c r="L28" i="6"/>
  <c r="L29" i="6"/>
  <c r="L26" i="6"/>
  <c r="L20" i="6"/>
  <c r="L23" i="6"/>
  <c r="L25" i="6"/>
  <c r="L24" i="6"/>
  <c r="L21" i="6"/>
  <c r="L22" i="6"/>
  <c r="L18" i="6"/>
  <c r="L19" i="6"/>
  <c r="L17" i="6"/>
  <c r="L16" i="6"/>
  <c r="L13" i="6"/>
  <c r="L12" i="6"/>
  <c r="L9" i="6"/>
  <c r="L14" i="6"/>
  <c r="L11" i="6"/>
  <c r="L8" i="6"/>
  <c r="L10" i="6"/>
  <c r="H41" i="6"/>
  <c r="J41" i="6"/>
  <c r="H31" i="6"/>
  <c r="J31" i="6"/>
  <c r="H34" i="6"/>
  <c r="J34" i="6"/>
  <c r="H43" i="6"/>
  <c r="J43" i="6"/>
  <c r="H12" i="6"/>
  <c r="H13" i="6"/>
  <c r="H16" i="6"/>
  <c r="H17" i="6"/>
  <c r="H19" i="6"/>
  <c r="H18" i="6"/>
  <c r="H22" i="6"/>
  <c r="H21" i="6"/>
  <c r="H24" i="6"/>
  <c r="H25" i="6"/>
  <c r="H23" i="6"/>
  <c r="H20" i="6"/>
  <c r="H26" i="6"/>
  <c r="H29" i="6"/>
  <c r="H28" i="6"/>
  <c r="H27" i="6"/>
  <c r="H35" i="6"/>
  <c r="H40" i="6"/>
  <c r="H32" i="6"/>
  <c r="H33" i="6"/>
  <c r="H36" i="6"/>
  <c r="H37" i="6"/>
  <c r="H39" i="6"/>
  <c r="H42" i="6"/>
  <c r="H38" i="6"/>
  <c r="H48" i="6"/>
  <c r="H47" i="6"/>
  <c r="H50" i="6"/>
  <c r="H49" i="6"/>
  <c r="H52" i="6"/>
  <c r="H46" i="6"/>
  <c r="H51" i="6"/>
  <c r="H54" i="6"/>
  <c r="H45" i="6"/>
  <c r="H53" i="6"/>
  <c r="H55" i="6"/>
  <c r="H60" i="6"/>
  <c r="H57" i="6"/>
  <c r="H59" i="6"/>
  <c r="H61" i="6"/>
  <c r="H63" i="6"/>
  <c r="H65" i="6"/>
  <c r="H66" i="6"/>
  <c r="H69" i="6"/>
  <c r="H64" i="6"/>
  <c r="H58" i="6"/>
  <c r="H68" i="6"/>
  <c r="H70" i="6"/>
  <c r="H75" i="6"/>
  <c r="H76" i="6"/>
  <c r="H74" i="6"/>
  <c r="H72" i="6"/>
  <c r="H79" i="6"/>
  <c r="H77" i="6"/>
  <c r="H78" i="6"/>
  <c r="H80" i="6"/>
  <c r="H84" i="6"/>
  <c r="H83" i="6"/>
  <c r="H81" i="6"/>
  <c r="H73" i="6"/>
  <c r="H82" i="6"/>
  <c r="H85" i="6"/>
  <c r="H87" i="6"/>
  <c r="H88" i="6"/>
  <c r="H89" i="6"/>
  <c r="H91" i="6"/>
  <c r="H90" i="6"/>
  <c r="H93" i="6"/>
  <c r="H92" i="6"/>
  <c r="H94" i="6"/>
  <c r="H97" i="6"/>
  <c r="H95" i="6"/>
  <c r="H96" i="6"/>
  <c r="H101" i="6"/>
  <c r="H104" i="6"/>
  <c r="H103" i="6"/>
  <c r="H105" i="6"/>
  <c r="H106" i="6"/>
  <c r="H102" i="6"/>
  <c r="H107" i="6"/>
  <c r="J13" i="6"/>
  <c r="J16" i="6"/>
  <c r="J17" i="6"/>
  <c r="J19" i="6"/>
  <c r="J18" i="6"/>
  <c r="J22" i="6"/>
  <c r="J21" i="6"/>
  <c r="J24" i="6"/>
  <c r="J25" i="6"/>
  <c r="J23" i="6"/>
  <c r="J20" i="6"/>
  <c r="J26" i="6"/>
  <c r="J29" i="6"/>
  <c r="J28" i="6"/>
  <c r="J27" i="6"/>
  <c r="J35" i="6"/>
  <c r="J40" i="6"/>
  <c r="J32" i="6"/>
  <c r="J33" i="6"/>
  <c r="J36" i="6"/>
  <c r="J37" i="6"/>
  <c r="J39" i="6"/>
  <c r="J42" i="6"/>
  <c r="J38" i="6"/>
  <c r="J48" i="6"/>
  <c r="J47" i="6"/>
  <c r="J50" i="6"/>
  <c r="J49" i="6"/>
  <c r="J52" i="6"/>
  <c r="J46" i="6"/>
  <c r="J51" i="6"/>
  <c r="J54" i="6"/>
  <c r="J45" i="6"/>
  <c r="J53" i="6"/>
  <c r="J55" i="6"/>
  <c r="J60" i="6"/>
  <c r="J57" i="6"/>
  <c r="J59" i="6"/>
  <c r="J61" i="6"/>
  <c r="J63" i="6"/>
  <c r="J65" i="6"/>
  <c r="J66" i="6"/>
  <c r="J69" i="6"/>
  <c r="J64" i="6"/>
  <c r="J58" i="6"/>
  <c r="J68" i="6"/>
  <c r="J70" i="6"/>
  <c r="J75" i="6"/>
  <c r="J76" i="6"/>
  <c r="J74" i="6"/>
  <c r="J72" i="6"/>
  <c r="J79" i="6"/>
  <c r="J77" i="6"/>
  <c r="J78" i="6"/>
  <c r="J80" i="6"/>
  <c r="J84" i="6"/>
  <c r="J83" i="6"/>
  <c r="J81" i="6"/>
  <c r="J73" i="6"/>
  <c r="J82" i="6"/>
  <c r="J85" i="6"/>
  <c r="J87" i="6"/>
  <c r="J88" i="6"/>
  <c r="J89" i="6"/>
  <c r="J91" i="6"/>
  <c r="J90" i="6"/>
  <c r="J93" i="6"/>
  <c r="J92" i="6"/>
  <c r="J94" i="6"/>
  <c r="J97" i="6"/>
  <c r="J95" i="6"/>
  <c r="J96" i="6"/>
  <c r="J101" i="6"/>
  <c r="J104" i="6"/>
  <c r="J103" i="6"/>
  <c r="J105" i="6"/>
  <c r="J106" i="6"/>
  <c r="J102" i="6"/>
  <c r="J107" i="6"/>
  <c r="J12" i="6"/>
  <c r="J9" i="6"/>
  <c r="J14" i="6"/>
  <c r="J11" i="6"/>
  <c r="J8" i="6"/>
  <c r="J10" i="6"/>
  <c r="H9" i="6"/>
  <c r="H14" i="6"/>
  <c r="H11" i="6"/>
  <c r="H8" i="6"/>
  <c r="H10" i="6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W99" i="6" l="1"/>
  <c r="AK99" i="6"/>
  <c r="AV99" i="6"/>
  <c r="AJ99" i="6"/>
  <c r="AU99" i="6"/>
  <c r="AT99" i="6"/>
  <c r="AS99" i="6"/>
  <c r="AR99" i="6"/>
  <c r="AQ99" i="6"/>
  <c r="AP99" i="6"/>
  <c r="AO99" i="6"/>
  <c r="AN99" i="6"/>
  <c r="AM99" i="6"/>
  <c r="AL99" i="6"/>
  <c r="AO70" i="6"/>
  <c r="AN70" i="6"/>
  <c r="AM70" i="6"/>
  <c r="AL70" i="6"/>
  <c r="AW70" i="6"/>
  <c r="AK70" i="6"/>
  <c r="AV70" i="6"/>
  <c r="AJ70" i="6"/>
  <c r="AU70" i="6"/>
  <c r="AT70" i="6"/>
  <c r="AS70" i="6"/>
  <c r="AR70" i="6"/>
  <c r="AQ70" i="6"/>
  <c r="AP70" i="6"/>
  <c r="AQ55" i="6"/>
  <c r="AO55" i="6"/>
  <c r="AN55" i="6"/>
  <c r="AM55" i="6"/>
  <c r="AL55" i="6"/>
  <c r="AW55" i="6"/>
  <c r="AK55" i="6"/>
  <c r="AV55" i="6"/>
  <c r="AJ55" i="6"/>
  <c r="AU55" i="6"/>
  <c r="AT55" i="6"/>
  <c r="AS55" i="6"/>
  <c r="AR55" i="6"/>
  <c r="AP55" i="6"/>
  <c r="AQ43" i="6"/>
  <c r="AR43" i="6"/>
  <c r="AP43" i="6"/>
  <c r="AO43" i="6"/>
  <c r="AN43" i="6"/>
  <c r="AM43" i="6"/>
  <c r="AL43" i="6"/>
  <c r="AW43" i="6"/>
  <c r="AK43" i="6"/>
  <c r="AV43" i="6"/>
  <c r="AJ43" i="6"/>
  <c r="AU43" i="6"/>
  <c r="AT43" i="6"/>
  <c r="AS43" i="6"/>
  <c r="AU27" i="6"/>
  <c r="AR27" i="6"/>
  <c r="AQ27" i="6"/>
  <c r="AP27" i="6"/>
  <c r="AO27" i="6"/>
  <c r="AN27" i="6"/>
  <c r="AM27" i="6"/>
  <c r="AL27" i="6"/>
  <c r="AW27" i="6"/>
  <c r="AK27" i="6"/>
  <c r="AS27" i="6"/>
  <c r="AV27" i="6"/>
  <c r="AJ27" i="6"/>
  <c r="AT27" i="6"/>
  <c r="AW85" i="6"/>
  <c r="AK85" i="6"/>
  <c r="AV85" i="6"/>
  <c r="AJ85" i="6"/>
  <c r="AU85" i="6"/>
  <c r="AT85" i="6"/>
  <c r="AS85" i="6"/>
  <c r="AR85" i="6"/>
  <c r="AQ85" i="6"/>
  <c r="AP85" i="6"/>
  <c r="AO85" i="6"/>
  <c r="AN85" i="6"/>
  <c r="AM85" i="6"/>
  <c r="AL85" i="6"/>
  <c r="AV13" i="6"/>
  <c r="AJ13" i="6"/>
  <c r="AT13" i="6"/>
  <c r="AS13" i="6"/>
  <c r="AR13" i="6"/>
  <c r="AQ13" i="6"/>
  <c r="AP13" i="6"/>
  <c r="AO13" i="6"/>
  <c r="AN13" i="6"/>
  <c r="AM13" i="6"/>
  <c r="AU13" i="6"/>
  <c r="AL13" i="6"/>
  <c r="AW13" i="6"/>
  <c r="AK13" i="6"/>
  <c r="AR107" i="6"/>
  <c r="AQ107" i="6"/>
  <c r="AP107" i="6"/>
  <c r="AO107" i="6"/>
  <c r="AN107" i="6"/>
  <c r="AM107" i="6"/>
  <c r="AL107" i="6"/>
  <c r="AW107" i="6"/>
  <c r="AK107" i="6"/>
  <c r="AV107" i="6"/>
  <c r="AJ107" i="6"/>
  <c r="AU107" i="6"/>
  <c r="AT107" i="6"/>
  <c r="AS107" i="6"/>
  <c r="AP102" i="6"/>
  <c r="AN102" i="6"/>
  <c r="AO102" i="6"/>
  <c r="AM102" i="6"/>
  <c r="AL102" i="6"/>
  <c r="AW102" i="6"/>
  <c r="AK102" i="6"/>
  <c r="AV102" i="6"/>
  <c r="AJ102" i="6"/>
  <c r="AU102" i="6"/>
  <c r="AT102" i="6"/>
  <c r="AS102" i="6"/>
  <c r="AR102" i="6"/>
  <c r="AQ102" i="6"/>
  <c r="AV106" i="6"/>
  <c r="AJ106" i="6"/>
  <c r="AU106" i="6"/>
  <c r="AT106" i="6"/>
  <c r="AS106" i="6"/>
  <c r="AR106" i="6"/>
  <c r="AQ106" i="6"/>
  <c r="AP106" i="6"/>
  <c r="AO106" i="6"/>
  <c r="AN106" i="6"/>
  <c r="AM106" i="6"/>
  <c r="AL106" i="6"/>
  <c r="AW106" i="6"/>
  <c r="AK106" i="6"/>
  <c r="AL105" i="6"/>
  <c r="AK105" i="6"/>
  <c r="AW105" i="6"/>
  <c r="AV105" i="6"/>
  <c r="AJ105" i="6"/>
  <c r="AU105" i="6"/>
  <c r="AT105" i="6"/>
  <c r="AS105" i="6"/>
  <c r="AR105" i="6"/>
  <c r="AQ105" i="6"/>
  <c r="AP105" i="6"/>
  <c r="AO105" i="6"/>
  <c r="AN105" i="6"/>
  <c r="AM105" i="6"/>
  <c r="AT103" i="6"/>
  <c r="AS103" i="6"/>
  <c r="AR103" i="6"/>
  <c r="AQ103" i="6"/>
  <c r="AP103" i="6"/>
  <c r="AO103" i="6"/>
  <c r="AN103" i="6"/>
  <c r="AM103" i="6"/>
  <c r="AL103" i="6"/>
  <c r="AW103" i="6"/>
  <c r="AK103" i="6"/>
  <c r="AV103" i="6"/>
  <c r="AJ103" i="6"/>
  <c r="AU103" i="6"/>
  <c r="AN104" i="6"/>
  <c r="AM104" i="6"/>
  <c r="AL104" i="6"/>
  <c r="AW104" i="6"/>
  <c r="AK104" i="6"/>
  <c r="AJ104" i="6"/>
  <c r="AV104" i="6"/>
  <c r="AU104" i="6"/>
  <c r="AS104" i="6"/>
  <c r="AT104" i="6"/>
  <c r="AR104" i="6"/>
  <c r="AQ104" i="6"/>
  <c r="AP104" i="6"/>
  <c r="AO104" i="6"/>
  <c r="AR101" i="6"/>
  <c r="AQ101" i="6"/>
  <c r="AP101" i="6"/>
  <c r="AO101" i="6"/>
  <c r="AN101" i="6"/>
  <c r="AM101" i="6"/>
  <c r="AL101" i="6"/>
  <c r="AK101" i="6"/>
  <c r="AU101" i="6"/>
  <c r="AW101" i="6"/>
  <c r="AV101" i="6"/>
  <c r="AJ101" i="6"/>
  <c r="AT101" i="6"/>
  <c r="AS101" i="6"/>
  <c r="AR92" i="6"/>
  <c r="AQ92" i="6"/>
  <c r="AP92" i="6"/>
  <c r="AO92" i="6"/>
  <c r="AN92" i="6"/>
  <c r="AM92" i="6"/>
  <c r="AL92" i="6"/>
  <c r="AW92" i="6"/>
  <c r="AK92" i="6"/>
  <c r="AV92" i="6"/>
  <c r="AJ92" i="6"/>
  <c r="AU92" i="6"/>
  <c r="AT92" i="6"/>
  <c r="AS92" i="6"/>
  <c r="AL97" i="6"/>
  <c r="AW97" i="6"/>
  <c r="AK97" i="6"/>
  <c r="AV97" i="6"/>
  <c r="AJ97" i="6"/>
  <c r="AU97" i="6"/>
  <c r="AT97" i="6"/>
  <c r="AS97" i="6"/>
  <c r="AR97" i="6"/>
  <c r="AQ97" i="6"/>
  <c r="AP97" i="6"/>
  <c r="AO97" i="6"/>
  <c r="AN97" i="6"/>
  <c r="AM97" i="6"/>
  <c r="AN90" i="6"/>
  <c r="AM90" i="6"/>
  <c r="AL90" i="6"/>
  <c r="AW90" i="6"/>
  <c r="AK90" i="6"/>
  <c r="AV90" i="6"/>
  <c r="AJ90" i="6"/>
  <c r="AU90" i="6"/>
  <c r="AS90" i="6"/>
  <c r="AT90" i="6"/>
  <c r="AR90" i="6"/>
  <c r="AQ90" i="6"/>
  <c r="AP90" i="6"/>
  <c r="AO90" i="6"/>
  <c r="AV93" i="6"/>
  <c r="AJ93" i="6"/>
  <c r="AU93" i="6"/>
  <c r="AT93" i="6"/>
  <c r="AS93" i="6"/>
  <c r="AR93" i="6"/>
  <c r="AQ93" i="6"/>
  <c r="AP93" i="6"/>
  <c r="AO93" i="6"/>
  <c r="AN93" i="6"/>
  <c r="AM93" i="6"/>
  <c r="AL93" i="6"/>
  <c r="AW93" i="6"/>
  <c r="AK93" i="6"/>
  <c r="AL91" i="6"/>
  <c r="AW91" i="6"/>
  <c r="AK91" i="6"/>
  <c r="AV91" i="6"/>
  <c r="AJ91" i="6"/>
  <c r="AU91" i="6"/>
  <c r="AT91" i="6"/>
  <c r="AS91" i="6"/>
  <c r="AR91" i="6"/>
  <c r="AQ91" i="6"/>
  <c r="AP91" i="6"/>
  <c r="AO91" i="6"/>
  <c r="AN91" i="6"/>
  <c r="AM91" i="6"/>
  <c r="AP89" i="6"/>
  <c r="AO89" i="6"/>
  <c r="AN89" i="6"/>
  <c r="AM89" i="6"/>
  <c r="AL89" i="6"/>
  <c r="AW89" i="6"/>
  <c r="AK89" i="6"/>
  <c r="AV89" i="6"/>
  <c r="AJ89" i="6"/>
  <c r="AU89" i="6"/>
  <c r="AT89" i="6"/>
  <c r="AS89" i="6"/>
  <c r="AR89" i="6"/>
  <c r="AQ89" i="6"/>
  <c r="AR88" i="6"/>
  <c r="AQ88" i="6"/>
  <c r="AP88" i="6"/>
  <c r="AO88" i="6"/>
  <c r="AN88" i="6"/>
  <c r="AM88" i="6"/>
  <c r="AK88" i="6"/>
  <c r="AL88" i="6"/>
  <c r="AW88" i="6"/>
  <c r="AV88" i="6"/>
  <c r="AJ88" i="6"/>
  <c r="AU88" i="6"/>
  <c r="AT88" i="6"/>
  <c r="AS88" i="6"/>
  <c r="AT87" i="6"/>
  <c r="AR87" i="6"/>
  <c r="AS87" i="6"/>
  <c r="AQ87" i="6"/>
  <c r="AP87" i="6"/>
  <c r="AO87" i="6"/>
  <c r="AN87" i="6"/>
  <c r="AM87" i="6"/>
  <c r="AL87" i="6"/>
  <c r="AK87" i="6"/>
  <c r="AW87" i="6"/>
  <c r="AV87" i="6"/>
  <c r="AJ87" i="6"/>
  <c r="AU87" i="6"/>
  <c r="AV98" i="6"/>
  <c r="AJ98" i="6"/>
  <c r="AU98" i="6"/>
  <c r="AT98" i="6"/>
  <c r="AS98" i="6"/>
  <c r="AR98" i="6"/>
  <c r="AQ98" i="6"/>
  <c r="AP98" i="6"/>
  <c r="AO98" i="6"/>
  <c r="AN98" i="6"/>
  <c r="AM98" i="6"/>
  <c r="AL98" i="6"/>
  <c r="AW98" i="6"/>
  <c r="AK98" i="6"/>
  <c r="AT94" i="6"/>
  <c r="AS94" i="6"/>
  <c r="AR94" i="6"/>
  <c r="AQ94" i="6"/>
  <c r="AP94" i="6"/>
  <c r="AO94" i="6"/>
  <c r="AM94" i="6"/>
  <c r="AN94" i="6"/>
  <c r="AL94" i="6"/>
  <c r="AK94" i="6"/>
  <c r="AW94" i="6"/>
  <c r="AV94" i="6"/>
  <c r="AJ94" i="6"/>
  <c r="AU94" i="6"/>
  <c r="AN96" i="6"/>
  <c r="AM96" i="6"/>
  <c r="AL96" i="6"/>
  <c r="AW96" i="6"/>
  <c r="AK96" i="6"/>
  <c r="AV96" i="6"/>
  <c r="AJ96" i="6"/>
  <c r="AU96" i="6"/>
  <c r="AS96" i="6"/>
  <c r="AT96" i="6"/>
  <c r="AR96" i="6"/>
  <c r="AQ96" i="6"/>
  <c r="AP96" i="6"/>
  <c r="AO96" i="6"/>
  <c r="AP95" i="6"/>
  <c r="AO95" i="6"/>
  <c r="AN95" i="6"/>
  <c r="AM95" i="6"/>
  <c r="AL95" i="6"/>
  <c r="AW95" i="6"/>
  <c r="AK95" i="6"/>
  <c r="AV95" i="6"/>
  <c r="AJ95" i="6"/>
  <c r="AU95" i="6"/>
  <c r="AT95" i="6"/>
  <c r="AS95" i="6"/>
  <c r="AR95" i="6"/>
  <c r="AQ95" i="6"/>
  <c r="AO81" i="6"/>
  <c r="AN81" i="6"/>
  <c r="AM81" i="6"/>
  <c r="AL81" i="6"/>
  <c r="AW81" i="6"/>
  <c r="AK81" i="6"/>
  <c r="AR81" i="6"/>
  <c r="AV81" i="6"/>
  <c r="AJ81" i="6"/>
  <c r="AU81" i="6"/>
  <c r="AT81" i="6"/>
  <c r="AS81" i="6"/>
  <c r="AQ81" i="6"/>
  <c r="AP81" i="6"/>
  <c r="AS84" i="6"/>
  <c r="AR84" i="6"/>
  <c r="AQ84" i="6"/>
  <c r="AP84" i="6"/>
  <c r="AO84" i="6"/>
  <c r="AN84" i="6"/>
  <c r="AJ84" i="6"/>
  <c r="AM84" i="6"/>
  <c r="AL84" i="6"/>
  <c r="AW84" i="6"/>
  <c r="AK84" i="6"/>
  <c r="AV84" i="6"/>
  <c r="AU84" i="6"/>
  <c r="AT84" i="6"/>
  <c r="AM80" i="6"/>
  <c r="AL80" i="6"/>
  <c r="AW80" i="6"/>
  <c r="AK80" i="6"/>
  <c r="AV80" i="6"/>
  <c r="AJ80" i="6"/>
  <c r="AU80" i="6"/>
  <c r="AT80" i="6"/>
  <c r="AN80" i="6"/>
  <c r="AS80" i="6"/>
  <c r="AR80" i="6"/>
  <c r="AQ80" i="6"/>
  <c r="AP80" i="6"/>
  <c r="AO80" i="6"/>
  <c r="AM78" i="6"/>
  <c r="AL78" i="6"/>
  <c r="AK78" i="6"/>
  <c r="AW78" i="6"/>
  <c r="AV78" i="6"/>
  <c r="AJ78" i="6"/>
  <c r="AU78" i="6"/>
  <c r="AT78" i="6"/>
  <c r="AS78" i="6"/>
  <c r="AR78" i="6"/>
  <c r="AQ78" i="6"/>
  <c r="AP78" i="6"/>
  <c r="AO78" i="6"/>
  <c r="AN78" i="6"/>
  <c r="AO77" i="6"/>
  <c r="AN77" i="6"/>
  <c r="AM77" i="6"/>
  <c r="AL77" i="6"/>
  <c r="AW77" i="6"/>
  <c r="AK77" i="6"/>
  <c r="AV77" i="6"/>
  <c r="AJ77" i="6"/>
  <c r="AU77" i="6"/>
  <c r="AT77" i="6"/>
  <c r="AR77" i="6"/>
  <c r="AS77" i="6"/>
  <c r="AP77" i="6"/>
  <c r="AQ77" i="6"/>
  <c r="AS79" i="6"/>
  <c r="AR79" i="6"/>
  <c r="AQ79" i="6"/>
  <c r="AP79" i="6"/>
  <c r="AO79" i="6"/>
  <c r="AJ79" i="6"/>
  <c r="AT79" i="6"/>
  <c r="AN79" i="6"/>
  <c r="AM79" i="6"/>
  <c r="AL79" i="6"/>
  <c r="AW79" i="6"/>
  <c r="AK79" i="6"/>
  <c r="AV79" i="6"/>
  <c r="AU79" i="6"/>
  <c r="AM72" i="6"/>
  <c r="AK72" i="6"/>
  <c r="AL72" i="6"/>
  <c r="AW72" i="6"/>
  <c r="AV72" i="6"/>
  <c r="AJ72" i="6"/>
  <c r="AU72" i="6"/>
  <c r="AN72" i="6"/>
  <c r="AT72" i="6"/>
  <c r="AS72" i="6"/>
  <c r="AP72" i="6"/>
  <c r="AR72" i="6"/>
  <c r="AQ72" i="6"/>
  <c r="AO72" i="6"/>
  <c r="AW74" i="6"/>
  <c r="AK74" i="6"/>
  <c r="AV74" i="6"/>
  <c r="AJ74" i="6"/>
  <c r="AU74" i="6"/>
  <c r="AT74" i="6"/>
  <c r="AN74" i="6"/>
  <c r="AS74" i="6"/>
  <c r="AR74" i="6"/>
  <c r="AQ74" i="6"/>
  <c r="AP74" i="6"/>
  <c r="AO74" i="6"/>
  <c r="AM74" i="6"/>
  <c r="AL74" i="6"/>
  <c r="AQ83" i="6"/>
  <c r="AP83" i="6"/>
  <c r="AO83" i="6"/>
  <c r="AN83" i="6"/>
  <c r="AT83" i="6"/>
  <c r="AM83" i="6"/>
  <c r="AL83" i="6"/>
  <c r="AW83" i="6"/>
  <c r="AK83" i="6"/>
  <c r="AV83" i="6"/>
  <c r="AJ83" i="6"/>
  <c r="AU83" i="6"/>
  <c r="AS83" i="6"/>
  <c r="AR83" i="6"/>
  <c r="AQ76" i="6"/>
  <c r="AP76" i="6"/>
  <c r="AO76" i="6"/>
  <c r="AN76" i="6"/>
  <c r="AM76" i="6"/>
  <c r="AL76" i="6"/>
  <c r="AW76" i="6"/>
  <c r="AK76" i="6"/>
  <c r="AV76" i="6"/>
  <c r="AJ76" i="6"/>
  <c r="AR76" i="6"/>
  <c r="AU76" i="6"/>
  <c r="AT76" i="6"/>
  <c r="AS76" i="6"/>
  <c r="AU82" i="6"/>
  <c r="AS82" i="6"/>
  <c r="AT82" i="6"/>
  <c r="AR82" i="6"/>
  <c r="AJ82" i="6"/>
  <c r="AQ82" i="6"/>
  <c r="AP82" i="6"/>
  <c r="AO82" i="6"/>
  <c r="AL82" i="6"/>
  <c r="AN82" i="6"/>
  <c r="AM82" i="6"/>
  <c r="AW82" i="6"/>
  <c r="AK82" i="6"/>
  <c r="AV82" i="6"/>
  <c r="AU75" i="6"/>
  <c r="AS75" i="6"/>
  <c r="AT75" i="6"/>
  <c r="AR75" i="6"/>
  <c r="AQ75" i="6"/>
  <c r="AP75" i="6"/>
  <c r="AO75" i="6"/>
  <c r="AV75" i="6"/>
  <c r="AN75" i="6"/>
  <c r="AM75" i="6"/>
  <c r="AL75" i="6"/>
  <c r="AJ75" i="6"/>
  <c r="AW75" i="6"/>
  <c r="AK75" i="6"/>
  <c r="AW73" i="6"/>
  <c r="AK73" i="6"/>
  <c r="AV73" i="6"/>
  <c r="AJ73" i="6"/>
  <c r="AU73" i="6"/>
  <c r="AT73" i="6"/>
  <c r="AS73" i="6"/>
  <c r="AR73" i="6"/>
  <c r="AQ73" i="6"/>
  <c r="AP73" i="6"/>
  <c r="AO73" i="6"/>
  <c r="AN73" i="6"/>
  <c r="AM73" i="6"/>
  <c r="AL73" i="6"/>
  <c r="AR64" i="6"/>
  <c r="AQ64" i="6"/>
  <c r="AP64" i="6"/>
  <c r="AO64" i="6"/>
  <c r="AS64" i="6"/>
  <c r="AN64" i="6"/>
  <c r="AM64" i="6"/>
  <c r="AL64" i="6"/>
  <c r="AW64" i="6"/>
  <c r="AK64" i="6"/>
  <c r="AV64" i="6"/>
  <c r="AJ64" i="6"/>
  <c r="AU64" i="6"/>
  <c r="AT64" i="6"/>
  <c r="AV69" i="6"/>
  <c r="AJ69" i="6"/>
  <c r="AW69" i="6"/>
  <c r="AU69" i="6"/>
  <c r="AK69" i="6"/>
  <c r="AT69" i="6"/>
  <c r="AS69" i="6"/>
  <c r="AR69" i="6"/>
  <c r="AQ69" i="6"/>
  <c r="AP69" i="6"/>
  <c r="AO69" i="6"/>
  <c r="AN69" i="6"/>
  <c r="AM69" i="6"/>
  <c r="AL69" i="6"/>
  <c r="AN66" i="6"/>
  <c r="AM66" i="6"/>
  <c r="AL66" i="6"/>
  <c r="AW66" i="6"/>
  <c r="AK66" i="6"/>
  <c r="AV66" i="6"/>
  <c r="AJ66" i="6"/>
  <c r="AU66" i="6"/>
  <c r="AT66" i="6"/>
  <c r="AS66" i="6"/>
  <c r="AR66" i="6"/>
  <c r="AO66" i="6"/>
  <c r="AQ66" i="6"/>
  <c r="AP66" i="6"/>
  <c r="AR65" i="6"/>
  <c r="AQ65" i="6"/>
  <c r="AP65" i="6"/>
  <c r="AO65" i="6"/>
  <c r="AN65" i="6"/>
  <c r="AM65" i="6"/>
  <c r="AS65" i="6"/>
  <c r="AL65" i="6"/>
  <c r="AW65" i="6"/>
  <c r="AK65" i="6"/>
  <c r="AV65" i="6"/>
  <c r="AJ65" i="6"/>
  <c r="AU65" i="6"/>
  <c r="AT65" i="6"/>
  <c r="AT63" i="6"/>
  <c r="AS63" i="6"/>
  <c r="AR63" i="6"/>
  <c r="AQ63" i="6"/>
  <c r="AP63" i="6"/>
  <c r="AO63" i="6"/>
  <c r="AN63" i="6"/>
  <c r="AM63" i="6"/>
  <c r="AU63" i="6"/>
  <c r="AL63" i="6"/>
  <c r="AW63" i="6"/>
  <c r="AK63" i="6"/>
  <c r="AV63" i="6"/>
  <c r="AJ63" i="6"/>
  <c r="AL58" i="6"/>
  <c r="AW58" i="6"/>
  <c r="AK58" i="6"/>
  <c r="AV58" i="6"/>
  <c r="AJ58" i="6"/>
  <c r="AU58" i="6"/>
  <c r="AM58" i="6"/>
  <c r="AT58" i="6"/>
  <c r="AS58" i="6"/>
  <c r="AR58" i="6"/>
  <c r="AQ58" i="6"/>
  <c r="AP58" i="6"/>
  <c r="AO58" i="6"/>
  <c r="AN58" i="6"/>
  <c r="AV61" i="6"/>
  <c r="AJ61" i="6"/>
  <c r="AU61" i="6"/>
  <c r="AT61" i="6"/>
  <c r="AS61" i="6"/>
  <c r="AR61" i="6"/>
  <c r="AQ61" i="6"/>
  <c r="AP61" i="6"/>
  <c r="AW61" i="6"/>
  <c r="AO61" i="6"/>
  <c r="AN61" i="6"/>
  <c r="AM61" i="6"/>
  <c r="AL61" i="6"/>
  <c r="AK61" i="6"/>
  <c r="AP59" i="6"/>
  <c r="AO59" i="6"/>
  <c r="AN59" i="6"/>
  <c r="AQ59" i="6"/>
  <c r="AM59" i="6"/>
  <c r="AL59" i="6"/>
  <c r="AW59" i="6"/>
  <c r="AK59" i="6"/>
  <c r="AV59" i="6"/>
  <c r="AJ59" i="6"/>
  <c r="AU59" i="6"/>
  <c r="AT59" i="6"/>
  <c r="AS59" i="6"/>
  <c r="AR59" i="6"/>
  <c r="AT68" i="6"/>
  <c r="AS68" i="6"/>
  <c r="AR68" i="6"/>
  <c r="AQ68" i="6"/>
  <c r="AP68" i="6"/>
  <c r="AU68" i="6"/>
  <c r="AO68" i="6"/>
  <c r="AN68" i="6"/>
  <c r="AM68" i="6"/>
  <c r="AL68" i="6"/>
  <c r="AW68" i="6"/>
  <c r="AK68" i="6"/>
  <c r="AV68" i="6"/>
  <c r="AJ68" i="6"/>
  <c r="AR57" i="6"/>
  <c r="AQ57" i="6"/>
  <c r="AP57" i="6"/>
  <c r="AO57" i="6"/>
  <c r="AN57" i="6"/>
  <c r="AS57" i="6"/>
  <c r="AM57" i="6"/>
  <c r="AL57" i="6"/>
  <c r="AW57" i="6"/>
  <c r="AK57" i="6"/>
  <c r="AV57" i="6"/>
  <c r="AJ57" i="6"/>
  <c r="AU57" i="6"/>
  <c r="AT57" i="6"/>
  <c r="AP62" i="6"/>
  <c r="AO62" i="6"/>
  <c r="AN62" i="6"/>
  <c r="AM62" i="6"/>
  <c r="AL62" i="6"/>
  <c r="AW62" i="6"/>
  <c r="AK62" i="6"/>
  <c r="AV62" i="6"/>
  <c r="AJ62" i="6"/>
  <c r="AU62" i="6"/>
  <c r="AT62" i="6"/>
  <c r="AS62" i="6"/>
  <c r="AQ62" i="6"/>
  <c r="AR62" i="6"/>
  <c r="AL67" i="6"/>
  <c r="AW67" i="6"/>
  <c r="AK67" i="6"/>
  <c r="AV67" i="6"/>
  <c r="AJ67" i="6"/>
  <c r="AM67" i="6"/>
  <c r="AU67" i="6"/>
  <c r="AT67" i="6"/>
  <c r="AS67" i="6"/>
  <c r="AR67" i="6"/>
  <c r="AQ67" i="6"/>
  <c r="AP67" i="6"/>
  <c r="AO67" i="6"/>
  <c r="AN67" i="6"/>
  <c r="AN60" i="6"/>
  <c r="AO60" i="6"/>
  <c r="AM60" i="6"/>
  <c r="AL60" i="6"/>
  <c r="AW60" i="6"/>
  <c r="AK60" i="6"/>
  <c r="AV60" i="6"/>
  <c r="AJ60" i="6"/>
  <c r="AU60" i="6"/>
  <c r="AT60" i="6"/>
  <c r="AS60" i="6"/>
  <c r="AR60" i="6"/>
  <c r="AQ60" i="6"/>
  <c r="AP60" i="6"/>
  <c r="AL53" i="6"/>
  <c r="AW53" i="6"/>
  <c r="AK53" i="6"/>
  <c r="AV53" i="6"/>
  <c r="AJ53" i="6"/>
  <c r="AU53" i="6"/>
  <c r="AT53" i="6"/>
  <c r="AS53" i="6"/>
  <c r="AM53" i="6"/>
  <c r="AR53" i="6"/>
  <c r="AQ53" i="6"/>
  <c r="AP53" i="6"/>
  <c r="AO53" i="6"/>
  <c r="AN53" i="6"/>
  <c r="AN45" i="6"/>
  <c r="AM45" i="6"/>
  <c r="AL45" i="6"/>
  <c r="AW45" i="6"/>
  <c r="AK45" i="6"/>
  <c r="AV45" i="6"/>
  <c r="AJ45" i="6"/>
  <c r="AU45" i="6"/>
  <c r="AT45" i="6"/>
  <c r="AS45" i="6"/>
  <c r="AR45" i="6"/>
  <c r="AO45" i="6"/>
  <c r="AQ45" i="6"/>
  <c r="AP45" i="6"/>
  <c r="AR46" i="6"/>
  <c r="AQ46" i="6"/>
  <c r="AP46" i="6"/>
  <c r="AS46" i="6"/>
  <c r="AO46" i="6"/>
  <c r="AN46" i="6"/>
  <c r="AM46" i="6"/>
  <c r="AL46" i="6"/>
  <c r="AW46" i="6"/>
  <c r="AK46" i="6"/>
  <c r="AV46" i="6"/>
  <c r="AJ46" i="6"/>
  <c r="AU46" i="6"/>
  <c r="AT46" i="6"/>
  <c r="AV54" i="6"/>
  <c r="AJ54" i="6"/>
  <c r="AU54" i="6"/>
  <c r="AK54" i="6"/>
  <c r="AT54" i="6"/>
  <c r="AS54" i="6"/>
  <c r="AR54" i="6"/>
  <c r="AQ54" i="6"/>
  <c r="AP54" i="6"/>
  <c r="AW54" i="6"/>
  <c r="AO54" i="6"/>
  <c r="AN54" i="6"/>
  <c r="AM54" i="6"/>
  <c r="AL54" i="6"/>
  <c r="AT51" i="6"/>
  <c r="AS51" i="6"/>
  <c r="AR51" i="6"/>
  <c r="AQ51" i="6"/>
  <c r="AP51" i="6"/>
  <c r="AO51" i="6"/>
  <c r="AN51" i="6"/>
  <c r="AM51" i="6"/>
  <c r="AL51" i="6"/>
  <c r="AU51" i="6"/>
  <c r="AW51" i="6"/>
  <c r="AK51" i="6"/>
  <c r="AV51" i="6"/>
  <c r="AJ51" i="6"/>
  <c r="AP49" i="6"/>
  <c r="AQ49" i="6"/>
  <c r="AO49" i="6"/>
  <c r="AN49" i="6"/>
  <c r="AM49" i="6"/>
  <c r="AL49" i="6"/>
  <c r="AW49" i="6"/>
  <c r="AK49" i="6"/>
  <c r="AV49" i="6"/>
  <c r="AJ49" i="6"/>
  <c r="AU49" i="6"/>
  <c r="AT49" i="6"/>
  <c r="AS49" i="6"/>
  <c r="AR49" i="6"/>
  <c r="AN52" i="6"/>
  <c r="AM52" i="6"/>
  <c r="AL52" i="6"/>
  <c r="AW52" i="6"/>
  <c r="AK52" i="6"/>
  <c r="AO52" i="6"/>
  <c r="AV52" i="6"/>
  <c r="AJ52" i="6"/>
  <c r="AU52" i="6"/>
  <c r="AT52" i="6"/>
  <c r="AS52" i="6"/>
  <c r="AR52" i="6"/>
  <c r="AQ52" i="6"/>
  <c r="AP52" i="6"/>
  <c r="AT50" i="6"/>
  <c r="AS50" i="6"/>
  <c r="AR50" i="6"/>
  <c r="AQ50" i="6"/>
  <c r="AP50" i="6"/>
  <c r="AU50" i="6"/>
  <c r="AO50" i="6"/>
  <c r="AN50" i="6"/>
  <c r="AM50" i="6"/>
  <c r="AL50" i="6"/>
  <c r="AW50" i="6"/>
  <c r="AK50" i="6"/>
  <c r="AV50" i="6"/>
  <c r="AJ50" i="6"/>
  <c r="AL47" i="6"/>
  <c r="AW47" i="6"/>
  <c r="AK47" i="6"/>
  <c r="AV47" i="6"/>
  <c r="AJ47" i="6"/>
  <c r="AU47" i="6"/>
  <c r="AT47" i="6"/>
  <c r="AS47" i="6"/>
  <c r="AR47" i="6"/>
  <c r="AQ47" i="6"/>
  <c r="AM47" i="6"/>
  <c r="AP47" i="6"/>
  <c r="AO47" i="6"/>
  <c r="AN47" i="6"/>
  <c r="AV48" i="6"/>
  <c r="AJ48" i="6"/>
  <c r="AU48" i="6"/>
  <c r="AT48" i="6"/>
  <c r="AS48" i="6"/>
  <c r="AR48" i="6"/>
  <c r="AQ48" i="6"/>
  <c r="AP48" i="6"/>
  <c r="AO48" i="6"/>
  <c r="AN48" i="6"/>
  <c r="AM48" i="6"/>
  <c r="AK48" i="6"/>
  <c r="AL48" i="6"/>
  <c r="AW48" i="6"/>
  <c r="AR37" i="6"/>
  <c r="AQ37" i="6"/>
  <c r="AP37" i="6"/>
  <c r="AO37" i="6"/>
  <c r="AN37" i="6"/>
  <c r="AM37" i="6"/>
  <c r="AL37" i="6"/>
  <c r="AS37" i="6"/>
  <c r="AW37" i="6"/>
  <c r="AK37" i="6"/>
  <c r="AV37" i="6"/>
  <c r="AJ37" i="6"/>
  <c r="AU37" i="6"/>
  <c r="AT37" i="6"/>
  <c r="AL36" i="6"/>
  <c r="AW36" i="6"/>
  <c r="AK36" i="6"/>
  <c r="AV36" i="6"/>
  <c r="AJ36" i="6"/>
  <c r="AU36" i="6"/>
  <c r="AT36" i="6"/>
  <c r="AS36" i="6"/>
  <c r="AR36" i="6"/>
  <c r="AQ36" i="6"/>
  <c r="AP36" i="6"/>
  <c r="AO36" i="6"/>
  <c r="AN36" i="6"/>
  <c r="AM36" i="6"/>
  <c r="AT34" i="6"/>
  <c r="AS34" i="6"/>
  <c r="AR34" i="6"/>
  <c r="AQ34" i="6"/>
  <c r="AP34" i="6"/>
  <c r="AO34" i="6"/>
  <c r="AN34" i="6"/>
  <c r="AM34" i="6"/>
  <c r="AL34" i="6"/>
  <c r="AW34" i="6"/>
  <c r="AK34" i="6"/>
  <c r="AU34" i="6"/>
  <c r="AV34" i="6"/>
  <c r="AJ34" i="6"/>
  <c r="AV33" i="6"/>
  <c r="AJ33" i="6"/>
  <c r="AU33" i="6"/>
  <c r="AT33" i="6"/>
  <c r="AK33" i="6"/>
  <c r="AS33" i="6"/>
  <c r="AR33" i="6"/>
  <c r="AW33" i="6"/>
  <c r="AQ33" i="6"/>
  <c r="AP33" i="6"/>
  <c r="AO33" i="6"/>
  <c r="AN33" i="6"/>
  <c r="AM33" i="6"/>
  <c r="AL33" i="6"/>
  <c r="AN39" i="6"/>
  <c r="AM39" i="6"/>
  <c r="AL39" i="6"/>
  <c r="AW39" i="6"/>
  <c r="AK39" i="6"/>
  <c r="AV39" i="6"/>
  <c r="AJ39" i="6"/>
  <c r="AU39" i="6"/>
  <c r="AT39" i="6"/>
  <c r="AS39" i="6"/>
  <c r="AO39" i="6"/>
  <c r="AR39" i="6"/>
  <c r="AQ39" i="6"/>
  <c r="AP39" i="6"/>
  <c r="AN32" i="6"/>
  <c r="AM32" i="6"/>
  <c r="AL32" i="6"/>
  <c r="AW32" i="6"/>
  <c r="AK32" i="6"/>
  <c r="AV32" i="6"/>
  <c r="AJ32" i="6"/>
  <c r="AU32" i="6"/>
  <c r="AO32" i="6"/>
  <c r="AT32" i="6"/>
  <c r="AS32" i="6"/>
  <c r="AR32" i="6"/>
  <c r="AQ32" i="6"/>
  <c r="AP32" i="6"/>
  <c r="AP31" i="6"/>
  <c r="AO31" i="6"/>
  <c r="AN31" i="6"/>
  <c r="AM31" i="6"/>
  <c r="AL31" i="6"/>
  <c r="AW31" i="6"/>
  <c r="AK31" i="6"/>
  <c r="AV31" i="6"/>
  <c r="AJ31" i="6"/>
  <c r="AU31" i="6"/>
  <c r="AT31" i="6"/>
  <c r="AQ31" i="6"/>
  <c r="AS31" i="6"/>
  <c r="AR31" i="6"/>
  <c r="AP40" i="6"/>
  <c r="AO40" i="6"/>
  <c r="AQ40" i="6"/>
  <c r="AN40" i="6"/>
  <c r="AM40" i="6"/>
  <c r="AL40" i="6"/>
  <c r="AW40" i="6"/>
  <c r="AK40" i="6"/>
  <c r="AV40" i="6"/>
  <c r="AJ40" i="6"/>
  <c r="AU40" i="6"/>
  <c r="AT40" i="6"/>
  <c r="AS40" i="6"/>
  <c r="AR40" i="6"/>
  <c r="AR35" i="6"/>
  <c r="AQ35" i="6"/>
  <c r="AP35" i="6"/>
  <c r="AO35" i="6"/>
  <c r="AN35" i="6"/>
  <c r="AM35" i="6"/>
  <c r="AL35" i="6"/>
  <c r="AW35" i="6"/>
  <c r="AK35" i="6"/>
  <c r="AV35" i="6"/>
  <c r="AJ35" i="6"/>
  <c r="AU35" i="6"/>
  <c r="AT35" i="6"/>
  <c r="AS35" i="6"/>
  <c r="AV41" i="6"/>
  <c r="AJ41" i="6"/>
  <c r="AK41" i="6"/>
  <c r="AU41" i="6"/>
  <c r="AT41" i="6"/>
  <c r="AS41" i="6"/>
  <c r="AR41" i="6"/>
  <c r="AQ41" i="6"/>
  <c r="AW41" i="6"/>
  <c r="AP41" i="6"/>
  <c r="AO41" i="6"/>
  <c r="AN41" i="6"/>
  <c r="AM41" i="6"/>
  <c r="AL41" i="6"/>
  <c r="AL38" i="6"/>
  <c r="AW38" i="6"/>
  <c r="AK38" i="6"/>
  <c r="AV38" i="6"/>
  <c r="AJ38" i="6"/>
  <c r="AU38" i="6"/>
  <c r="AT38" i="6"/>
  <c r="AS38" i="6"/>
  <c r="AR38" i="6"/>
  <c r="AQ38" i="6"/>
  <c r="AP38" i="6"/>
  <c r="AM38" i="6"/>
  <c r="AO38" i="6"/>
  <c r="AN38" i="6"/>
  <c r="AT42" i="6"/>
  <c r="AS42" i="6"/>
  <c r="AR42" i="6"/>
  <c r="AQ42" i="6"/>
  <c r="AU42" i="6"/>
  <c r="AP42" i="6"/>
  <c r="AO42" i="6"/>
  <c r="AN42" i="6"/>
  <c r="AM42" i="6"/>
  <c r="AL42" i="6"/>
  <c r="AW42" i="6"/>
  <c r="AK42" i="6"/>
  <c r="AV42" i="6"/>
  <c r="AJ42" i="6"/>
  <c r="AU25" i="6"/>
  <c r="AT25" i="6"/>
  <c r="AS25" i="6"/>
  <c r="AR25" i="6"/>
  <c r="AJ25" i="6"/>
  <c r="AQ25" i="6"/>
  <c r="AP25" i="6"/>
  <c r="AO25" i="6"/>
  <c r="AV25" i="6"/>
  <c r="AN25" i="6"/>
  <c r="AM25" i="6"/>
  <c r="AL25" i="6"/>
  <c r="AW25" i="6"/>
  <c r="AK25" i="6"/>
  <c r="AM22" i="6"/>
  <c r="AN22" i="6"/>
  <c r="AL22" i="6"/>
  <c r="AW22" i="6"/>
  <c r="AK22" i="6"/>
  <c r="AV22" i="6"/>
  <c r="AJ22" i="6"/>
  <c r="AU22" i="6"/>
  <c r="AT22" i="6"/>
  <c r="AS22" i="6"/>
  <c r="AR22" i="6"/>
  <c r="AQ22" i="6"/>
  <c r="AP22" i="6"/>
  <c r="AO22" i="6"/>
  <c r="AO23" i="6"/>
  <c r="AN23" i="6"/>
  <c r="AM23" i="6"/>
  <c r="AL23" i="6"/>
  <c r="AW23" i="6"/>
  <c r="AK23" i="6"/>
  <c r="AV23" i="6"/>
  <c r="AJ23" i="6"/>
  <c r="AU23" i="6"/>
  <c r="AT23" i="6"/>
  <c r="AS23" i="6"/>
  <c r="AR23" i="6"/>
  <c r="AQ23" i="6"/>
  <c r="AP23" i="6"/>
  <c r="AO18" i="6"/>
  <c r="AN18" i="6"/>
  <c r="AM18" i="6"/>
  <c r="AL18" i="6"/>
  <c r="AW18" i="6"/>
  <c r="AK18" i="6"/>
  <c r="AV18" i="6"/>
  <c r="AJ18" i="6"/>
  <c r="AU18" i="6"/>
  <c r="AT18" i="6"/>
  <c r="AS18" i="6"/>
  <c r="AR18" i="6"/>
  <c r="AQ18" i="6"/>
  <c r="AP18" i="6"/>
  <c r="AW21" i="6"/>
  <c r="AK21" i="6"/>
  <c r="AV21" i="6"/>
  <c r="AJ21" i="6"/>
  <c r="AU21" i="6"/>
  <c r="AT21" i="6"/>
  <c r="AS21" i="6"/>
  <c r="AR21" i="6"/>
  <c r="AQ21" i="6"/>
  <c r="AP21" i="6"/>
  <c r="AL21" i="6"/>
  <c r="AO21" i="6"/>
  <c r="AN21" i="6"/>
  <c r="AM21" i="6"/>
  <c r="AQ19" i="6"/>
  <c r="AP19" i="6"/>
  <c r="AO19" i="6"/>
  <c r="AN19" i="6"/>
  <c r="AM19" i="6"/>
  <c r="AL19" i="6"/>
  <c r="AR19" i="6"/>
  <c r="AW19" i="6"/>
  <c r="AK19" i="6"/>
  <c r="AV19" i="6"/>
  <c r="AJ19" i="6"/>
  <c r="AU19" i="6"/>
  <c r="AT19" i="6"/>
  <c r="AS19" i="6"/>
  <c r="AS17" i="6"/>
  <c r="AR17" i="6"/>
  <c r="AQ17" i="6"/>
  <c r="AP17" i="6"/>
  <c r="AO17" i="6"/>
  <c r="AN17" i="6"/>
  <c r="AM17" i="6"/>
  <c r="AL17" i="6"/>
  <c r="AW17" i="6"/>
  <c r="AK17" i="6"/>
  <c r="AV17" i="6"/>
  <c r="AJ17" i="6"/>
  <c r="AT17" i="6"/>
  <c r="AU17" i="6"/>
  <c r="AS24" i="6"/>
  <c r="AR24" i="6"/>
  <c r="AQ24" i="6"/>
  <c r="AP24" i="6"/>
  <c r="AO24" i="6"/>
  <c r="AN24" i="6"/>
  <c r="AM24" i="6"/>
  <c r="AL24" i="6"/>
  <c r="AW24" i="6"/>
  <c r="AK24" i="6"/>
  <c r="AT24" i="6"/>
  <c r="AV24" i="6"/>
  <c r="AJ24" i="6"/>
  <c r="AU24" i="6"/>
  <c r="AU28" i="6"/>
  <c r="AT28" i="6"/>
  <c r="AS28" i="6"/>
  <c r="AR28" i="6"/>
  <c r="AQ28" i="6"/>
  <c r="AV28" i="6"/>
  <c r="AP28" i="6"/>
  <c r="AO28" i="6"/>
  <c r="AN28" i="6"/>
  <c r="AM28" i="6"/>
  <c r="AL28" i="6"/>
  <c r="AJ28" i="6"/>
  <c r="AW28" i="6"/>
  <c r="AK28" i="6"/>
  <c r="AU16" i="6"/>
  <c r="AT16" i="6"/>
  <c r="AS16" i="6"/>
  <c r="AV16" i="6"/>
  <c r="AR16" i="6"/>
  <c r="AQ16" i="6"/>
  <c r="AJ16" i="6"/>
  <c r="AP16" i="6"/>
  <c r="AO16" i="6"/>
  <c r="AN16" i="6"/>
  <c r="AM16" i="6"/>
  <c r="AL16" i="6"/>
  <c r="AW16" i="6"/>
  <c r="AK16" i="6"/>
  <c r="AW29" i="6"/>
  <c r="AK29" i="6"/>
  <c r="AV29" i="6"/>
  <c r="AJ29" i="6"/>
  <c r="AL29" i="6"/>
  <c r="AU29" i="6"/>
  <c r="AT29" i="6"/>
  <c r="AS29" i="6"/>
  <c r="AR29" i="6"/>
  <c r="AQ29" i="6"/>
  <c r="AP29" i="6"/>
  <c r="AO29" i="6"/>
  <c r="AN29" i="6"/>
  <c r="AM29" i="6"/>
  <c r="AM26" i="6"/>
  <c r="AL26" i="6"/>
  <c r="AW26" i="6"/>
  <c r="AK26" i="6"/>
  <c r="AV26" i="6"/>
  <c r="AJ26" i="6"/>
  <c r="AU26" i="6"/>
  <c r="AT26" i="6"/>
  <c r="AN26" i="6"/>
  <c r="AS26" i="6"/>
  <c r="AR26" i="6"/>
  <c r="AQ26" i="6"/>
  <c r="AP26" i="6"/>
  <c r="AO26" i="6"/>
  <c r="AQ20" i="6"/>
  <c r="AP20" i="6"/>
  <c r="AO20" i="6"/>
  <c r="AR20" i="6"/>
  <c r="AN20" i="6"/>
  <c r="AM20" i="6"/>
  <c r="AL20" i="6"/>
  <c r="AW20" i="6"/>
  <c r="AK20" i="6"/>
  <c r="AV20" i="6"/>
  <c r="AJ20" i="6"/>
  <c r="AU20" i="6"/>
  <c r="AT20" i="6"/>
  <c r="AS20" i="6"/>
  <c r="AU14" i="6"/>
  <c r="AT14" i="6"/>
  <c r="AS14" i="6"/>
  <c r="AR14" i="6"/>
  <c r="AQ14" i="6"/>
  <c r="AL14" i="6"/>
  <c r="AP14" i="6"/>
  <c r="AO14" i="6"/>
  <c r="AN14" i="6"/>
  <c r="AM14" i="6"/>
  <c r="AW14" i="6"/>
  <c r="AK14" i="6"/>
  <c r="AV14" i="6"/>
  <c r="AJ14" i="6"/>
  <c r="AQ9" i="6"/>
  <c r="AP9" i="6"/>
  <c r="AO9" i="6"/>
  <c r="AN9" i="6"/>
  <c r="AM9" i="6"/>
  <c r="AL9" i="6"/>
  <c r="AU9" i="6"/>
  <c r="AW9" i="6"/>
  <c r="AK9" i="6"/>
  <c r="AT9" i="6"/>
  <c r="AV9" i="6"/>
  <c r="AJ9" i="6"/>
  <c r="AS9" i="6"/>
  <c r="AR9" i="6"/>
  <c r="AM8" i="6"/>
  <c r="AL8" i="6"/>
  <c r="AW8" i="6"/>
  <c r="AK8" i="6"/>
  <c r="AV8" i="6"/>
  <c r="AJ8" i="6"/>
  <c r="AP8" i="6"/>
  <c r="AU8" i="6"/>
  <c r="AT8" i="6"/>
  <c r="AS8" i="6"/>
  <c r="AR8" i="6"/>
  <c r="AQ8" i="6"/>
  <c r="AO8" i="6"/>
  <c r="AN8" i="6"/>
  <c r="AS12" i="6"/>
  <c r="AR12" i="6"/>
  <c r="AQ12" i="6"/>
  <c r="AP12" i="6"/>
  <c r="AO12" i="6"/>
  <c r="AN12" i="6"/>
  <c r="AJ12" i="6"/>
  <c r="AM12" i="6"/>
  <c r="AL12" i="6"/>
  <c r="AW12" i="6"/>
  <c r="AK12" i="6"/>
  <c r="AV12" i="6"/>
  <c r="AU12" i="6"/>
  <c r="AT12" i="6"/>
  <c r="AO10" i="6"/>
  <c r="AN10" i="6"/>
  <c r="AM10" i="6"/>
  <c r="AL10" i="6"/>
  <c r="AW10" i="6"/>
  <c r="AK10" i="6"/>
  <c r="AV10" i="6"/>
  <c r="AJ10" i="6"/>
  <c r="AU10" i="6"/>
  <c r="AT10" i="6"/>
  <c r="AR10" i="6"/>
  <c r="AS10" i="6"/>
  <c r="AQ10" i="6"/>
  <c r="AP10" i="6"/>
  <c r="AW11" i="6"/>
  <c r="AK11" i="6"/>
  <c r="AV11" i="6"/>
  <c r="AJ11" i="6"/>
  <c r="AU11" i="6"/>
  <c r="AT11" i="6"/>
  <c r="AN11" i="6"/>
  <c r="AS11" i="6"/>
  <c r="AR11" i="6"/>
  <c r="AQ11" i="6"/>
  <c r="AP11" i="6"/>
  <c r="AO11" i="6"/>
  <c r="AM11" i="6"/>
  <c r="AL11" i="6"/>
  <c r="F101" i="6" l="1"/>
  <c r="F102" i="6"/>
  <c r="F85" i="6"/>
  <c r="F70" i="6"/>
  <c r="F27" i="6"/>
  <c r="F10" i="6"/>
  <c r="F13" i="6"/>
  <c r="F97" i="6"/>
  <c r="F11" i="6"/>
  <c r="F59" i="6"/>
  <c r="F64" i="6"/>
  <c r="F16" i="6"/>
  <c r="F66" i="6"/>
  <c r="F8" i="6"/>
  <c r="F29" i="6"/>
  <c r="F17" i="6"/>
  <c r="F21" i="6"/>
  <c r="F42" i="6"/>
  <c r="F40" i="6"/>
  <c r="F37" i="6"/>
  <c r="F63" i="6"/>
  <c r="F78" i="6"/>
  <c r="F20" i="6"/>
  <c r="F88" i="6"/>
  <c r="F90" i="6"/>
  <c r="F92" i="6"/>
  <c r="F60" i="6"/>
  <c r="F80" i="6"/>
  <c r="F22" i="6"/>
  <c r="F81" i="6"/>
  <c r="F107" i="6"/>
  <c r="F105" i="6"/>
  <c r="F103" i="6"/>
  <c r="F106" i="6"/>
  <c r="F104" i="6"/>
  <c r="F93" i="6"/>
  <c r="F95" i="6"/>
  <c r="F94" i="6"/>
  <c r="F89" i="6"/>
  <c r="F98" i="6"/>
  <c r="F96" i="6"/>
  <c r="F87" i="6"/>
  <c r="F91" i="6"/>
  <c r="F75" i="6"/>
  <c r="F84" i="6"/>
  <c r="F74" i="6"/>
  <c r="F72" i="6"/>
  <c r="F73" i="6"/>
  <c r="F76" i="6"/>
  <c r="F79" i="6"/>
  <c r="F77" i="6"/>
  <c r="F83" i="6"/>
  <c r="F82" i="6"/>
  <c r="F57" i="6"/>
  <c r="F68" i="6"/>
  <c r="F65" i="6"/>
  <c r="F62" i="6"/>
  <c r="F69" i="6"/>
  <c r="F67" i="6"/>
  <c r="F58" i="6"/>
  <c r="F61" i="6"/>
  <c r="F51" i="6"/>
  <c r="F45" i="6"/>
  <c r="F47" i="6"/>
  <c r="F48" i="6"/>
  <c r="F52" i="6"/>
  <c r="F49" i="6"/>
  <c r="F54" i="6"/>
  <c r="F53" i="6"/>
  <c r="F50" i="6"/>
  <c r="F46" i="6"/>
  <c r="F31" i="6"/>
  <c r="F41" i="6"/>
  <c r="F33" i="6"/>
  <c r="F36" i="6"/>
  <c r="F34" i="6"/>
  <c r="F32" i="6"/>
  <c r="F39" i="6"/>
  <c r="F35" i="6"/>
  <c r="F38" i="6"/>
  <c r="F23" i="6"/>
  <c r="F19" i="6"/>
  <c r="F26" i="6"/>
  <c r="F25" i="6"/>
  <c r="F28" i="6"/>
  <c r="F24" i="6"/>
  <c r="F18" i="6"/>
  <c r="F9" i="6"/>
  <c r="F14" i="6"/>
  <c r="F12" i="6"/>
</calcChain>
</file>

<file path=xl/sharedStrings.xml><?xml version="1.0" encoding="utf-8"?>
<sst xmlns="http://schemas.openxmlformats.org/spreadsheetml/2006/main" count="3658" uniqueCount="1695">
  <si>
    <t>Dag</t>
  </si>
  <si>
    <t>Datum</t>
  </si>
  <si>
    <t>UNGDOM</t>
  </si>
  <si>
    <t>Vecka 40</t>
  </si>
  <si>
    <t>Måndag</t>
  </si>
  <si>
    <t>Tisdag</t>
  </si>
  <si>
    <t>Onsdag</t>
  </si>
  <si>
    <t>Torsdag</t>
  </si>
  <si>
    <t>Fredag</t>
  </si>
  <si>
    <t>Lördag</t>
  </si>
  <si>
    <t>Söndag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</si>
  <si>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</si>
  <si>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</si>
  <si>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</si>
  <si>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</si>
  <si>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</si>
  <si>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</si>
  <si>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</si>
  <si>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</si>
  <si>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</si>
  <si>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</si>
  <si>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</si>
  <si>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</si>
  <si>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</si>
  <si>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</si>
  <si>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</si>
  <si>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</si>
  <si>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</si>
  <si>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</si>
  <si>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</si>
  <si>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</si>
  <si>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</si>
  <si>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</si>
  <si>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</si>
  <si>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</si>
  <si>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</si>
  <si>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</si>
  <si>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</si>
  <si>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</si>
  <si>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</si>
  <si>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</si>
  <si>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WC/EC</t>
  </si>
  <si>
    <t>FIS/NJR/JUN</t>
  </si>
  <si>
    <t>FIS GS</t>
  </si>
  <si>
    <t>FIS SL Herr SWG</t>
  </si>
  <si>
    <t>FIS SL Dam SWG</t>
  </si>
  <si>
    <t>WC Final Cortina ATE</t>
  </si>
  <si>
    <t>WC Final Cortina DH</t>
  </si>
  <si>
    <t>WC Final Cortina SG</t>
  </si>
  <si>
    <t>WC Final Cortina GS Herr SL Dam</t>
  </si>
  <si>
    <t>WC Final Cortina SL Herr GS Dam</t>
  </si>
  <si>
    <t>WC Åre GS Dam</t>
  </si>
  <si>
    <t>WC Åre SL Dam</t>
  </si>
  <si>
    <t>WC Stockholm PSL CE</t>
  </si>
  <si>
    <t>USM Duved/Åre</t>
  </si>
  <si>
    <t>Alpina SM Åre</t>
  </si>
  <si>
    <t>WC Sölden GS Dam</t>
  </si>
  <si>
    <t>WC Sölden GS Herr</t>
  </si>
  <si>
    <t>ENL GS Dam/Herr  Kåbdalis Luleå AK</t>
  </si>
  <si>
    <t>FIS SL Dam/herr IFK Arvidsjaur</t>
  </si>
  <si>
    <t>FIS SL Dam/Herr Täby SLK Ramundberget</t>
  </si>
  <si>
    <t>FIS SL Dam/Herr SKALP</t>
  </si>
  <si>
    <t>FIS GS D/H Klövsjö Sollentuna SLK/FIS GS Dam/Herr Sälens IF</t>
  </si>
  <si>
    <t>FIS SL DAM Bollnäs AK</t>
  </si>
  <si>
    <t>FIS SL Dam/Herr Sunne Alpina</t>
  </si>
  <si>
    <t>FIS SL Dam/Herr Sundsvall SLK</t>
  </si>
  <si>
    <t>FIS SL Dam/Herr Nolby Alpina SK</t>
  </si>
  <si>
    <t>FIS SL Dam/Herr IFK Borlänge</t>
  </si>
  <si>
    <t>FIS GS D/H IK Fjällvinden</t>
  </si>
  <si>
    <t>FIS SL Dam/Herr Lycksele IF</t>
  </si>
  <si>
    <t>FIS SL Dam Luleå AK</t>
  </si>
  <si>
    <t>ENL SL Herr Luleå AK</t>
  </si>
  <si>
    <t>FIS SL D/H IK Fjällvinden</t>
  </si>
  <si>
    <t>FIS GS Dam/Herr Bergsjö Hassela Alpina</t>
  </si>
  <si>
    <t>FIS/NC/NJC</t>
  </si>
  <si>
    <t xml:space="preserve"> ENL</t>
  </si>
  <si>
    <t>ENL GS D/H Edsåsdalens SLK/ENL GS Dam/Herr Ik Fjällvinden</t>
  </si>
  <si>
    <t>NJR SG Dam/Herr Åre SLK</t>
  </si>
  <si>
    <t>FIS SG Dam/Herr Åre  SLK</t>
  </si>
  <si>
    <t>Ingemartrofén</t>
  </si>
  <si>
    <t>Only 16</t>
  </si>
  <si>
    <t>Orsa Cup SG</t>
  </si>
  <si>
    <t>DalaCup, Orsa Cup GS</t>
  </si>
  <si>
    <t>Träningsdag LVC-final</t>
  </si>
  <si>
    <t>SX Hamra, IFK Mora?</t>
  </si>
  <si>
    <t>Guldhjälmen DH</t>
  </si>
  <si>
    <t>Guldhjälmen SG</t>
  </si>
  <si>
    <t>Fartträning</t>
  </si>
  <si>
    <t>Vemdalsslalom</t>
  </si>
  <si>
    <t>USM-kval DH, Funäsdalen</t>
  </si>
  <si>
    <t>USM-kval SG, Funäsdalen</t>
  </si>
  <si>
    <t>SWG FIS</t>
  </si>
  <si>
    <t>SWG Ungdom SL</t>
  </si>
  <si>
    <t>SWG Ungdom PSL?</t>
  </si>
  <si>
    <t xml:space="preserve">LVC final GS, U12 Idre </t>
  </si>
  <si>
    <t xml:space="preserve">LVC final SL, U12 Idre </t>
  </si>
  <si>
    <t>Branäs, USM-kval GS</t>
  </si>
  <si>
    <t>Funäs Centralläger, gymnasiehelg</t>
  </si>
  <si>
    <t>Sunne, USM-kval GS</t>
  </si>
  <si>
    <t>Sunne, USM-kval SL</t>
  </si>
  <si>
    <t>Kungsberget, USM-kval SL</t>
  </si>
  <si>
    <t>Falun, USM-kval SL</t>
  </si>
  <si>
    <t>LVC-kval U12-U14, Falun SL</t>
  </si>
  <si>
    <t>Mora, USM-kval,  SL</t>
  </si>
  <si>
    <t>Mora, USM-kval, SG, GS</t>
  </si>
  <si>
    <t>Mora, Rocken PSL-finaler????</t>
  </si>
  <si>
    <t>Mora, Rocken kval????</t>
  </si>
  <si>
    <t>Mora, Gopshus Cup, LVC-kval GS</t>
  </si>
  <si>
    <t>Nationell i Fjätervålen?</t>
  </si>
  <si>
    <t>Fartläger Orsa</t>
  </si>
  <si>
    <t>ENL SL D/H IFK FalunENL SL Dam/Herr Bjursås IK Alpin</t>
  </si>
  <si>
    <t>ENL SL Herr Bollnäs Ak</t>
  </si>
  <si>
    <t>ENL SL D/H IFK Falun/ENL SL Dam/Herr Bjursås IK Alpin</t>
  </si>
  <si>
    <t xml:space="preserve">Sthlm, U14 Svealandsfinal i Funäsdalen </t>
  </si>
  <si>
    <t>DH, 2åk (DM) - DH, 2åk (DC), Leksand</t>
  </si>
  <si>
    <t xml:space="preserve">LVC-kval U12-U14, Falun GS </t>
  </si>
  <si>
    <t>SG, 2åk (DM) -  Komb. SG, 1åk + SL, 1åk (DC), Leksand</t>
  </si>
  <si>
    <t>Fartträning inför tävlingarna, Leksand</t>
  </si>
  <si>
    <t>LVC-kval Norrbärke SL, inställt</t>
  </si>
  <si>
    <t>DalaCup Norrbärke SL, inställt</t>
  </si>
  <si>
    <t>DalaCup, Nybrobragden, GS, inställt</t>
  </si>
  <si>
    <t>DalaCup, Nybrobragden, SL, inställt</t>
  </si>
  <si>
    <r>
      <t>Mora, Gopshus Cup, LVC-kval GS,</t>
    </r>
    <r>
      <rPr>
        <sz val="11"/>
        <color rgb="FFFF0000"/>
        <rFont val="Calibri"/>
        <family val="2"/>
        <scheme val="minor"/>
      </rPr>
      <t xml:space="preserve"> uppdaterad disciplin</t>
    </r>
  </si>
  <si>
    <t>Flyttat från 18-19 januari</t>
  </si>
  <si>
    <t>Klass: D 11-12</t>
  </si>
  <si>
    <t>Disciplin: Storslalom</t>
  </si>
  <si>
    <t>Deltagare: 15 anmälda, 14 startande, 13 fullföljande</t>
  </si>
  <si>
    <t>Plac</t>
  </si>
  <si>
    <t>Stnr</t>
  </si>
  <si>
    <t>Namn</t>
  </si>
  <si>
    <t>Född</t>
  </si>
  <si>
    <t>Organisation</t>
  </si>
  <si>
    <t>Åk 1</t>
  </si>
  <si>
    <t>Åk 2</t>
  </si>
  <si>
    <t>Totalt</t>
  </si>
  <si>
    <t>Diff.</t>
  </si>
  <si>
    <t>KJELLBERG Selma</t>
  </si>
  <si>
    <t>IFK Falun Alpin</t>
  </si>
  <si>
    <t>0:44.99</t>
  </si>
  <si>
    <t>0:46.29</t>
  </si>
  <si>
    <t>1:31.28</t>
  </si>
  <si>
    <t>0:00.00</t>
  </si>
  <si>
    <t>JOHANSSON Elin</t>
  </si>
  <si>
    <t>IFK Mora AK</t>
  </si>
  <si>
    <t>0:46.40</t>
  </si>
  <si>
    <t>0:48.01</t>
  </si>
  <si>
    <t>1:34.41</t>
  </si>
  <si>
    <t>0:03.13</t>
  </si>
  <si>
    <t>ÖYEN Eira</t>
  </si>
  <si>
    <t>0:47.70</t>
  </si>
  <si>
    <t>0:49.30</t>
  </si>
  <si>
    <t>1:37.00</t>
  </si>
  <si>
    <t>0:05.72</t>
  </si>
  <si>
    <t>RINSTAD Silje</t>
  </si>
  <si>
    <t>0:48.73</t>
  </si>
  <si>
    <t>0:48.92</t>
  </si>
  <si>
    <t>1:37.65</t>
  </si>
  <si>
    <t>0:06.37</t>
  </si>
  <si>
    <t>FRANSSON Nora</t>
  </si>
  <si>
    <t>0:47.73</t>
  </si>
  <si>
    <t>0:50.06</t>
  </si>
  <si>
    <t>1:37.79</t>
  </si>
  <si>
    <t>0:06.51</t>
  </si>
  <si>
    <t>ELFVING Lisa</t>
  </si>
  <si>
    <t>IFK Borlänge Alpin</t>
  </si>
  <si>
    <t>0:49.35</t>
  </si>
  <si>
    <t>0:49.80</t>
  </si>
  <si>
    <t>1:39.15</t>
  </si>
  <si>
    <t>0:07.87</t>
  </si>
  <si>
    <t>PIHLBLAD Clara</t>
  </si>
  <si>
    <t>Rättviks SLK</t>
  </si>
  <si>
    <t>0:49.96</t>
  </si>
  <si>
    <t>0:51.17</t>
  </si>
  <si>
    <t>1:41.13</t>
  </si>
  <si>
    <t>0:09.85</t>
  </si>
  <si>
    <t>PERES Filippa</t>
  </si>
  <si>
    <t>0:49.91</t>
  </si>
  <si>
    <t>0:51.73</t>
  </si>
  <si>
    <t>1:41.64</t>
  </si>
  <si>
    <t>0:10.36</t>
  </si>
  <si>
    <t>TIGERSTRAND Saga</t>
  </si>
  <si>
    <t>Avesta AK</t>
  </si>
  <si>
    <t>0:51.50</t>
  </si>
  <si>
    <t>0:53.28</t>
  </si>
  <si>
    <t>1:44.78</t>
  </si>
  <si>
    <t>0:13.50</t>
  </si>
  <si>
    <t>SLÅTTEBY Lova</t>
  </si>
  <si>
    <t>Bjursås IK</t>
  </si>
  <si>
    <t>0:51.49</t>
  </si>
  <si>
    <t>0:54.19</t>
  </si>
  <si>
    <t>1:45.68</t>
  </si>
  <si>
    <t>0:14.40</t>
  </si>
  <si>
    <t>LINDBERG Elda</t>
  </si>
  <si>
    <t>Idre SK</t>
  </si>
  <si>
    <t>0:51.31</t>
  </si>
  <si>
    <t>0:54.49</t>
  </si>
  <si>
    <t>1:45.80</t>
  </si>
  <si>
    <t>0:14.52</t>
  </si>
  <si>
    <t>NORMAN Elin</t>
  </si>
  <si>
    <t>0:50.89</t>
  </si>
  <si>
    <t>0:55.86</t>
  </si>
  <si>
    <t>1:46.75</t>
  </si>
  <si>
    <t>0:15.47</t>
  </si>
  <si>
    <t>JUNGERSTEDT Leia</t>
  </si>
  <si>
    <t>Sälens IF</t>
  </si>
  <si>
    <t>0:51.97</t>
  </si>
  <si>
    <t>0:55.37</t>
  </si>
  <si>
    <t>1:47.34</t>
  </si>
  <si>
    <t>0:16.06</t>
  </si>
  <si>
    <t>STENMALM Fröja</t>
  </si>
  <si>
    <t>DNS</t>
  </si>
  <si>
    <t>KÅNÅLS Ida</t>
  </si>
  <si>
    <t>0:47.71</t>
  </si>
  <si>
    <t>DNF</t>
  </si>
  <si>
    <t>Klass: H 11-12</t>
  </si>
  <si>
    <t>Deltagare: 22 anmälda, 22 startande, 19 fullföljande</t>
  </si>
  <si>
    <t>KALKBACK Max</t>
  </si>
  <si>
    <t>0:45.98</t>
  </si>
  <si>
    <t>0:45.70</t>
  </si>
  <si>
    <t>1:31.68</t>
  </si>
  <si>
    <t>ENGBERG Theodor</t>
  </si>
  <si>
    <t>0:45.79</t>
  </si>
  <si>
    <t>0:46.04</t>
  </si>
  <si>
    <t>1:31.83</t>
  </si>
  <si>
    <t>0:00.15</t>
  </si>
  <si>
    <t>SMEDMAN Filip</t>
  </si>
  <si>
    <t>0:46.28</t>
  </si>
  <si>
    <t>0:46.36</t>
  </si>
  <si>
    <t>1:32.64</t>
  </si>
  <si>
    <t>0:00.96</t>
  </si>
  <si>
    <t>PERSSON Simon</t>
  </si>
  <si>
    <t>0:46.08</t>
  </si>
  <si>
    <t>0:46.75</t>
  </si>
  <si>
    <t>1:32.83</t>
  </si>
  <si>
    <t>0:01.15</t>
  </si>
  <si>
    <t>LINDGREN Olle</t>
  </si>
  <si>
    <t>0:46.54</t>
  </si>
  <si>
    <t>0:46.30</t>
  </si>
  <si>
    <t>1:32.84</t>
  </si>
  <si>
    <t>0:01.16</t>
  </si>
  <si>
    <t>STENBERG Lucas</t>
  </si>
  <si>
    <t>0:46.42</t>
  </si>
  <si>
    <t>1:32.96</t>
  </si>
  <si>
    <t>0:01.28</t>
  </si>
  <si>
    <t>PÅLSSON Nils</t>
  </si>
  <si>
    <t>0:46.49</t>
  </si>
  <si>
    <t>0:47.46</t>
  </si>
  <si>
    <t>1:33.95</t>
  </si>
  <si>
    <t>0:02.27</t>
  </si>
  <si>
    <t>KARLBERG Elias</t>
  </si>
  <si>
    <t>0:46.86</t>
  </si>
  <si>
    <t>0:47.90</t>
  </si>
  <si>
    <t>1:34.76</t>
  </si>
  <si>
    <t>0:03.08</t>
  </si>
  <si>
    <t>SAHLANDER Gustav</t>
  </si>
  <si>
    <t>0:47.01</t>
  </si>
  <si>
    <t>0:48.13</t>
  </si>
  <si>
    <t>1:35.14</t>
  </si>
  <si>
    <t>0:03.46</t>
  </si>
  <si>
    <t>BOSELL Oliver</t>
  </si>
  <si>
    <t>0:48.19</t>
  </si>
  <si>
    <t>0:47.26</t>
  </si>
  <si>
    <t>1:35.45</t>
  </si>
  <si>
    <t>0:03.77</t>
  </si>
  <si>
    <t>NORLING Amadeus</t>
  </si>
  <si>
    <t>Leksands SLK</t>
  </si>
  <si>
    <t>0:47.33</t>
  </si>
  <si>
    <t>0:48.90</t>
  </si>
  <si>
    <t>1:36.23</t>
  </si>
  <si>
    <t>0:04.55</t>
  </si>
  <si>
    <t>PERNEFALK Albin</t>
  </si>
  <si>
    <t>0:49.02</t>
  </si>
  <si>
    <t>0:48.88</t>
  </si>
  <si>
    <t>1:37.90</t>
  </si>
  <si>
    <t>0:06.22</t>
  </si>
  <si>
    <t>AGNETEG Mio</t>
  </si>
  <si>
    <t>0:49.66</t>
  </si>
  <si>
    <t>0:49.07</t>
  </si>
  <si>
    <t>1:38.73</t>
  </si>
  <si>
    <t>0:07.05</t>
  </si>
  <si>
    <t>DALESTEDT Max</t>
  </si>
  <si>
    <t>0:49.98</t>
  </si>
  <si>
    <t>1:39.94</t>
  </si>
  <si>
    <t>0:08.26</t>
  </si>
  <si>
    <t>NYBERG Hugo</t>
  </si>
  <si>
    <t>0:50.08</t>
  </si>
  <si>
    <t>0:50.04</t>
  </si>
  <si>
    <t>1:40.12</t>
  </si>
  <si>
    <t>0:08.44</t>
  </si>
  <si>
    <t>GJERVALDSAETER Måns</t>
  </si>
  <si>
    <t>0:50.21</t>
  </si>
  <si>
    <t>1:40.29</t>
  </si>
  <si>
    <t>0:08.61</t>
  </si>
  <si>
    <t>EJENDAL Sam</t>
  </si>
  <si>
    <t>0:51.63</t>
  </si>
  <si>
    <t>0:50.40</t>
  </si>
  <si>
    <t>1:42.03</t>
  </si>
  <si>
    <t>0:10.35</t>
  </si>
  <si>
    <t>HUSAHR Carl</t>
  </si>
  <si>
    <t>0:55.38</t>
  </si>
  <si>
    <t>1:51.24</t>
  </si>
  <si>
    <t>0:19.56</t>
  </si>
  <si>
    <t>NORLINDER Theodor</t>
  </si>
  <si>
    <t>0:56.58</t>
  </si>
  <si>
    <t>0:56.63</t>
  </si>
  <si>
    <t>1:53.21</t>
  </si>
  <si>
    <t>0:21.53</t>
  </si>
  <si>
    <t>BORSSÉN SELANDER Emil</t>
  </si>
  <si>
    <t>0:45.72</t>
  </si>
  <si>
    <t>SCHULZ Marcus</t>
  </si>
  <si>
    <t>0:53.37</t>
  </si>
  <si>
    <t>HANSSON Loui</t>
  </si>
  <si>
    <t>0:47.13</t>
  </si>
  <si>
    <t>Klass: D 13-14</t>
  </si>
  <si>
    <t>Deltagare: 22 anmälda, 19 startande, 14 fullföljande</t>
  </si>
  <si>
    <t>NORLING Julia</t>
  </si>
  <si>
    <t>0:43.65</t>
  </si>
  <si>
    <t>0:44.13</t>
  </si>
  <si>
    <t>1:27.78</t>
  </si>
  <si>
    <t>LEDIN Elvira</t>
  </si>
  <si>
    <t>0:44.28</t>
  </si>
  <si>
    <t>0:44.00</t>
  </si>
  <si>
    <t>1:28.28</t>
  </si>
  <si>
    <t>0:00.50</t>
  </si>
  <si>
    <t>ERKERS Hanna</t>
  </si>
  <si>
    <t>0:44.50</t>
  </si>
  <si>
    <t>0:43.91</t>
  </si>
  <si>
    <t>1:28.41</t>
  </si>
  <si>
    <t>0:00.63</t>
  </si>
  <si>
    <t>WESSUNG Lina</t>
  </si>
  <si>
    <t>0:45.12</t>
  </si>
  <si>
    <t>0:46.44</t>
  </si>
  <si>
    <t>1:31.56</t>
  </si>
  <si>
    <t>0:03.78</t>
  </si>
  <si>
    <t>DARTH Irma</t>
  </si>
  <si>
    <t>0:45.90</t>
  </si>
  <si>
    <t>0:46.51</t>
  </si>
  <si>
    <t>1:32.41</t>
  </si>
  <si>
    <t>0:04.63</t>
  </si>
  <si>
    <t>STENMALM Tuva</t>
  </si>
  <si>
    <t>0:45.86</t>
  </si>
  <si>
    <t>0:46.85</t>
  </si>
  <si>
    <t>1:32.71</t>
  </si>
  <si>
    <t>0:04.93</t>
  </si>
  <si>
    <t>JAREHOLM Moa</t>
  </si>
  <si>
    <t>0:46.61</t>
  </si>
  <si>
    <t>0:46.43</t>
  </si>
  <si>
    <t>1:33.04</t>
  </si>
  <si>
    <t>0:05.26</t>
  </si>
  <si>
    <t>SMÅNGS Märta</t>
  </si>
  <si>
    <t>0:46.21</t>
  </si>
  <si>
    <t>0:47.09</t>
  </si>
  <si>
    <t>1:33.30</t>
  </si>
  <si>
    <t>0:05.52</t>
  </si>
  <si>
    <t>SUNDQVIST Moa</t>
  </si>
  <si>
    <t>0:47.43</t>
  </si>
  <si>
    <t>0:47.85</t>
  </si>
  <si>
    <t>1:35.28</t>
  </si>
  <si>
    <t>0:07.50</t>
  </si>
  <si>
    <t>LINDBERG Jennifer</t>
  </si>
  <si>
    <t>Orsa Alpina Klubb</t>
  </si>
  <si>
    <t>0:47.02</t>
  </si>
  <si>
    <t>0:48.43</t>
  </si>
  <si>
    <t>0:07.67</t>
  </si>
  <si>
    <t>WIBORG Nova</t>
  </si>
  <si>
    <t>0:49.53</t>
  </si>
  <si>
    <t>1:38.83</t>
  </si>
  <si>
    <t>0:11.05</t>
  </si>
  <si>
    <t>HAHLIN Elin</t>
  </si>
  <si>
    <t>0:49.50</t>
  </si>
  <si>
    <t>0:50.62</t>
  </si>
  <si>
    <t>0:12.34</t>
  </si>
  <si>
    <t>JÖNSSON KALLIN Leya</t>
  </si>
  <si>
    <t>0:51.19</t>
  </si>
  <si>
    <t>0:52.24</t>
  </si>
  <si>
    <t>1:43.43</t>
  </si>
  <si>
    <t>0:15.65</t>
  </si>
  <si>
    <t>HÖGLUND Helle</t>
  </si>
  <si>
    <t>0:51.61</t>
  </si>
  <si>
    <t>1:43.58</t>
  </si>
  <si>
    <t>0:15.80</t>
  </si>
  <si>
    <t>FLYBORN JONSSON Lovisa</t>
  </si>
  <si>
    <t>NORMAN Emma</t>
  </si>
  <si>
    <t>BORGLJUNG Agnes</t>
  </si>
  <si>
    <t>0:45.18</t>
  </si>
  <si>
    <t>BERGMAN Olivia</t>
  </si>
  <si>
    <t>0:45.63</t>
  </si>
  <si>
    <t>LINDBERG Elvira</t>
  </si>
  <si>
    <t>LJUNG Sara</t>
  </si>
  <si>
    <t>0:45.30</t>
  </si>
  <si>
    <t>ANDERSSON Amelie</t>
  </si>
  <si>
    <t>ELFVING Hedda</t>
  </si>
  <si>
    <t>Klass: H 13-14</t>
  </si>
  <si>
    <t>Deltagare: 14 anmälda, 14 startande, 11 fullföljande</t>
  </si>
  <si>
    <t>LILJENBORG Liam</t>
  </si>
  <si>
    <t>0:41.32</t>
  </si>
  <si>
    <t>0:40.47</t>
  </si>
  <si>
    <t>1:21.79</t>
  </si>
  <si>
    <t>KARELIUS Maximus</t>
  </si>
  <si>
    <t>0:43.06</t>
  </si>
  <si>
    <t>0:42.54</t>
  </si>
  <si>
    <t>1:25.60</t>
  </si>
  <si>
    <t>0:03.81</t>
  </si>
  <si>
    <t>SILJEHOLM Molle</t>
  </si>
  <si>
    <t>0:43.14</t>
  </si>
  <si>
    <t>0:43.33</t>
  </si>
  <si>
    <t>1:26.47</t>
  </si>
  <si>
    <t>0:04.68</t>
  </si>
  <si>
    <t>BOHM David</t>
  </si>
  <si>
    <t>0:43.45</t>
  </si>
  <si>
    <t>0:43.17</t>
  </si>
  <si>
    <t>1:26.62</t>
  </si>
  <si>
    <t>0:04.83</t>
  </si>
  <si>
    <t>BERKEBO Daniel</t>
  </si>
  <si>
    <t>0:43.03</t>
  </si>
  <si>
    <t>0:44.08</t>
  </si>
  <si>
    <t>1:27.11</t>
  </si>
  <si>
    <t>0:05.32</t>
  </si>
  <si>
    <t>HOLMSTRÖM Herman</t>
  </si>
  <si>
    <t>0:43.82</t>
  </si>
  <si>
    <t>0:43.73</t>
  </si>
  <si>
    <t>1:27.55</t>
  </si>
  <si>
    <t>0:05.76</t>
  </si>
  <si>
    <t>JAKOBSSON Gustav</t>
  </si>
  <si>
    <t>Norrbärke SK Alpin</t>
  </si>
  <si>
    <t>0:44.42</t>
  </si>
  <si>
    <t>1:28.55</t>
  </si>
  <si>
    <t>0:06.76</t>
  </si>
  <si>
    <t>PETTERSON Anton</t>
  </si>
  <si>
    <t>0:44.45</t>
  </si>
  <si>
    <t>0:44.35</t>
  </si>
  <si>
    <t>1:28.80</t>
  </si>
  <si>
    <t>0:07.01</t>
  </si>
  <si>
    <t>FROST Olle</t>
  </si>
  <si>
    <t>0:44.89</t>
  </si>
  <si>
    <t>0:45.33</t>
  </si>
  <si>
    <t>1:30.22</t>
  </si>
  <si>
    <t>0:08.43</t>
  </si>
  <si>
    <t>PIHLBLAD Gustav</t>
  </si>
  <si>
    <t>0:46.17</t>
  </si>
  <si>
    <t>0:46.20</t>
  </si>
  <si>
    <t>1:32.37</t>
  </si>
  <si>
    <t>0:10.58</t>
  </si>
  <si>
    <t>STRANDBERG Oliver</t>
  </si>
  <si>
    <t>0:48.89</t>
  </si>
  <si>
    <t>0:48.97</t>
  </si>
  <si>
    <t>1:37.86</t>
  </si>
  <si>
    <t>0:16.07</t>
  </si>
  <si>
    <t>PÅLSSON Max</t>
  </si>
  <si>
    <t>0:42.36</t>
  </si>
  <si>
    <t>WIKMAN Nils</t>
  </si>
  <si>
    <t>0:47.86</t>
  </si>
  <si>
    <t>ERIKSSON Oliver</t>
  </si>
  <si>
    <t>0:52.92</t>
  </si>
  <si>
    <t>Tillbaka till kalender   Tillbaka till evenemang</t>
  </si>
  <si>
    <t>Copyrig</t>
  </si>
  <si>
    <t>Deltagare: 17 anmälda, 16 startande, 14 fullföljande</t>
  </si>
  <si>
    <t>0:52.43</t>
  </si>
  <si>
    <t>0:52.39</t>
  </si>
  <si>
    <t>1:44.82</t>
  </si>
  <si>
    <t>0:52.71</t>
  </si>
  <si>
    <t>0:52.51</t>
  </si>
  <si>
    <t>1:45.22</t>
  </si>
  <si>
    <t>0:00.40</t>
  </si>
  <si>
    <t>0:53.45</t>
  </si>
  <si>
    <t>1:47.64</t>
  </si>
  <si>
    <t>0:02.82</t>
  </si>
  <si>
    <t>ERIKSSON Selma</t>
  </si>
  <si>
    <t>0:56.27</t>
  </si>
  <si>
    <t>0:55.35</t>
  </si>
  <si>
    <t>1:51.62</t>
  </si>
  <si>
    <t>0:06.80</t>
  </si>
  <si>
    <t>0:55.74</t>
  </si>
  <si>
    <t>0:55.98</t>
  </si>
  <si>
    <t>1:51.72</t>
  </si>
  <si>
    <t>0:06.90</t>
  </si>
  <si>
    <t>0:57.09</t>
  </si>
  <si>
    <t>0:55.48</t>
  </si>
  <si>
    <t>1:52.57</t>
  </si>
  <si>
    <t>0:07.75</t>
  </si>
  <si>
    <t>0:55.99</t>
  </si>
  <si>
    <t>0:57.24</t>
  </si>
  <si>
    <t>1:53.23</t>
  </si>
  <si>
    <t>0:08.41</t>
  </si>
  <si>
    <t>0:57.15</t>
  </si>
  <si>
    <t>1:53.42</t>
  </si>
  <si>
    <t>0:08.60</t>
  </si>
  <si>
    <t>1:00.84</t>
  </si>
  <si>
    <t>1:00.17</t>
  </si>
  <si>
    <t>2:01.01</t>
  </si>
  <si>
    <t>0:16.19</t>
  </si>
  <si>
    <t>1:01.83</t>
  </si>
  <si>
    <t>0:59.79</t>
  </si>
  <si>
    <t>2:01.62</t>
  </si>
  <si>
    <t>0:16.80</t>
  </si>
  <si>
    <t>1:01.80</t>
  </si>
  <si>
    <t>1:00.81</t>
  </si>
  <si>
    <t>2:02.61</t>
  </si>
  <si>
    <t>0:17.79</t>
  </si>
  <si>
    <t>0:59.20</t>
  </si>
  <si>
    <t>1:03.47</t>
  </si>
  <si>
    <t>2:02.67</t>
  </si>
  <si>
    <t>0:17.85</t>
  </si>
  <si>
    <t>1:02.24</t>
  </si>
  <si>
    <t>1:01.50</t>
  </si>
  <si>
    <t>2:03.74</t>
  </si>
  <si>
    <t>0:18.92</t>
  </si>
  <si>
    <t>GRANATH Elvira</t>
  </si>
  <si>
    <t>1:03.53</t>
  </si>
  <si>
    <t>1:02.69</t>
  </si>
  <si>
    <t>2:06.22</t>
  </si>
  <si>
    <t>0:21.40</t>
  </si>
  <si>
    <t>0:55.77</t>
  </si>
  <si>
    <t>0:52.99</t>
  </si>
  <si>
    <t>Deltagare: 27 anmälda, 25 startande, 19 fullföljande</t>
  </si>
  <si>
    <t>0:50.99</t>
  </si>
  <si>
    <t>0:50.82</t>
  </si>
  <si>
    <t>1:41.81</t>
  </si>
  <si>
    <t>0:51.68</t>
  </si>
  <si>
    <t>0:50.70</t>
  </si>
  <si>
    <t>1:42.38</t>
  </si>
  <si>
    <t>0:00.57</t>
  </si>
  <si>
    <t>0:51.11</t>
  </si>
  <si>
    <t>0:51.55</t>
  </si>
  <si>
    <t>1:42.66</t>
  </si>
  <si>
    <t>0:00.85</t>
  </si>
  <si>
    <t>0:51.39</t>
  </si>
  <si>
    <t>1:42.70</t>
  </si>
  <si>
    <t>0:00.89</t>
  </si>
  <si>
    <t>0:51.09</t>
  </si>
  <si>
    <t>0:51.91</t>
  </si>
  <si>
    <t>1:43.00</t>
  </si>
  <si>
    <t>0:01.19</t>
  </si>
  <si>
    <t>0:52.68</t>
  </si>
  <si>
    <t>0:52.40</t>
  </si>
  <si>
    <t>1:45.08</t>
  </si>
  <si>
    <t>0:03.27</t>
  </si>
  <si>
    <t>0:53.96</t>
  </si>
  <si>
    <t>0:52.75</t>
  </si>
  <si>
    <t>1:46.71</t>
  </si>
  <si>
    <t>0:04.90</t>
  </si>
  <si>
    <t>0:50.67</t>
  </si>
  <si>
    <t>0:56.48</t>
  </si>
  <si>
    <t>1:47.15</t>
  </si>
  <si>
    <t>0:05.34</t>
  </si>
  <si>
    <t>HABING Filip</t>
  </si>
  <si>
    <t>0:54.57</t>
  </si>
  <si>
    <t>0:55.56</t>
  </si>
  <si>
    <t>1:50.13</t>
  </si>
  <si>
    <t>0:08.32</t>
  </si>
  <si>
    <t>0:55.66</t>
  </si>
  <si>
    <t>0:54.55</t>
  </si>
  <si>
    <t>1:50.21</t>
  </si>
  <si>
    <t>0:08.40</t>
  </si>
  <si>
    <t>0:56.98</t>
  </si>
  <si>
    <t>0:56.12</t>
  </si>
  <si>
    <t>1:53.10</t>
  </si>
  <si>
    <t>0:11.29</t>
  </si>
  <si>
    <t>1:00.08</t>
  </si>
  <si>
    <t>0:54.93</t>
  </si>
  <si>
    <t>1:55.01</t>
  </si>
  <si>
    <t>0:13.20</t>
  </si>
  <si>
    <t>0:58.54</t>
  </si>
  <si>
    <t>0:58.61</t>
  </si>
  <si>
    <t>1:57.15</t>
  </si>
  <si>
    <t>0:15.34</t>
  </si>
  <si>
    <t>1:01.04</t>
  </si>
  <si>
    <t>1:02.06</t>
  </si>
  <si>
    <t>2:03.10</t>
  </si>
  <si>
    <t>0:21.29</t>
  </si>
  <si>
    <t>1:02.93</t>
  </si>
  <si>
    <t>1:04.04</t>
  </si>
  <si>
    <t>2:06.97</t>
  </si>
  <si>
    <t>0:25.16</t>
  </si>
  <si>
    <t>1:04.21</t>
  </si>
  <si>
    <t>1:05.08</t>
  </si>
  <si>
    <t>2:09.29</t>
  </si>
  <si>
    <t>0:27.48</t>
  </si>
  <si>
    <t>DALESTEDT Teodor</t>
  </si>
  <si>
    <t>1:05.57</t>
  </si>
  <si>
    <t>1:04.48</t>
  </si>
  <si>
    <t>2:10.05</t>
  </si>
  <si>
    <t>0:28.24</t>
  </si>
  <si>
    <t>WIXNER Sebastian</t>
  </si>
  <si>
    <t>1:08.27</t>
  </si>
  <si>
    <t>1:03.92</t>
  </si>
  <si>
    <t>2:12.19</t>
  </si>
  <si>
    <t>0:30.38</t>
  </si>
  <si>
    <t>1:03.05</t>
  </si>
  <si>
    <t>1:24.20</t>
  </si>
  <si>
    <t>2:27.25</t>
  </si>
  <si>
    <t>0:45.44</t>
  </si>
  <si>
    <t>LINDBÄCK Valentino</t>
  </si>
  <si>
    <t>0:57.12</t>
  </si>
  <si>
    <t>0:52.60</t>
  </si>
  <si>
    <t>0:53.17</t>
  </si>
  <si>
    <t>0:59.02</t>
  </si>
  <si>
    <t>0:52.17</t>
  </si>
  <si>
    <t>DSQ</t>
  </si>
  <si>
    <t>AMBELL Nils</t>
  </si>
  <si>
    <t>Deltagare: 22 anmälda, 21 startande, 18 fullföljande</t>
  </si>
  <si>
    <t>0:47.56</t>
  </si>
  <si>
    <t>0:48.24</t>
  </si>
  <si>
    <t>1:35.80</t>
  </si>
  <si>
    <t>0:48.26</t>
  </si>
  <si>
    <t>0:47.88</t>
  </si>
  <si>
    <t>1:36.14</t>
  </si>
  <si>
    <t>0:00.34</t>
  </si>
  <si>
    <t>0:48.69</t>
  </si>
  <si>
    <t>0:48.22</t>
  </si>
  <si>
    <t>1:36.91</t>
  </si>
  <si>
    <t>0:01.11</t>
  </si>
  <si>
    <t>0:49.05</t>
  </si>
  <si>
    <t>0:48.49</t>
  </si>
  <si>
    <t>1:37.54</t>
  </si>
  <si>
    <t>0:01.74</t>
  </si>
  <si>
    <t>0:49.08</t>
  </si>
  <si>
    <t>1:38.99</t>
  </si>
  <si>
    <t>0:03.19</t>
  </si>
  <si>
    <t>0:50.17</t>
  </si>
  <si>
    <t>0:50.01</t>
  </si>
  <si>
    <t>1:40.18</t>
  </si>
  <si>
    <t>0:04.38</t>
  </si>
  <si>
    <t>0:51.64</t>
  </si>
  <si>
    <t>0:49.93</t>
  </si>
  <si>
    <t>1:41.57</t>
  </si>
  <si>
    <t>0:05.77</t>
  </si>
  <si>
    <t>0:51.08</t>
  </si>
  <si>
    <t>0:51.41</t>
  </si>
  <si>
    <t>1:42.49</t>
  </si>
  <si>
    <t>0:06.69</t>
  </si>
  <si>
    <t>0:51.51</t>
  </si>
  <si>
    <t>0:51.12</t>
  </si>
  <si>
    <t>1:42.63</t>
  </si>
  <si>
    <t>0:06.83</t>
  </si>
  <si>
    <t>0:51.43</t>
  </si>
  <si>
    <t>0:54.63</t>
  </si>
  <si>
    <t>1:46.06</t>
  </si>
  <si>
    <t>0:10.26</t>
  </si>
  <si>
    <t>0:54.37</t>
  </si>
  <si>
    <t>0:53.08</t>
  </si>
  <si>
    <t>1:47.45</t>
  </si>
  <si>
    <t>0:11.65</t>
  </si>
  <si>
    <t>0:54.73</t>
  </si>
  <si>
    <t>0:53.62</t>
  </si>
  <si>
    <t>1:48.35</t>
  </si>
  <si>
    <t>0:12.55</t>
  </si>
  <si>
    <t>0:54.54</t>
  </si>
  <si>
    <t>0:53.98</t>
  </si>
  <si>
    <t>1:48.52</t>
  </si>
  <si>
    <t>0:12.72</t>
  </si>
  <si>
    <t>0:54.22</t>
  </si>
  <si>
    <t>0:54.76</t>
  </si>
  <si>
    <t>1:48.98</t>
  </si>
  <si>
    <t>0:13.18</t>
  </si>
  <si>
    <t>0:54.06</t>
  </si>
  <si>
    <t>0:55.50</t>
  </si>
  <si>
    <t>1:49.56</t>
  </si>
  <si>
    <t>0:13.76</t>
  </si>
  <si>
    <t>0:56.56</t>
  </si>
  <si>
    <t>0:56.30</t>
  </si>
  <si>
    <t>1:52.86</t>
  </si>
  <si>
    <t>0:17.06</t>
  </si>
  <si>
    <t>0:56.23</t>
  </si>
  <si>
    <t>0:57.72</t>
  </si>
  <si>
    <t>1:53.95</t>
  </si>
  <si>
    <t>0:18.15</t>
  </si>
  <si>
    <t>1:06.06</t>
  </si>
  <si>
    <t>1:03.00</t>
  </si>
  <si>
    <t>2:09.06</t>
  </si>
  <si>
    <t>0:33.26</t>
  </si>
  <si>
    <t>0:49.38</t>
  </si>
  <si>
    <t>0:51.26</t>
  </si>
  <si>
    <t>0:56.51</t>
  </si>
  <si>
    <t>Deltagare: 14 anmälda, 14 startande, 13 fullföljande</t>
  </si>
  <si>
    <t>0:44.14</t>
  </si>
  <si>
    <t>0:45.14</t>
  </si>
  <si>
    <t>1:29.28</t>
  </si>
  <si>
    <t>0:46.57</t>
  </si>
  <si>
    <t>0:46.82</t>
  </si>
  <si>
    <t>1:33.39</t>
  </si>
  <si>
    <t>0:04.11</t>
  </si>
  <si>
    <t>1:33.88</t>
  </si>
  <si>
    <t>0:04.60</t>
  </si>
  <si>
    <t>0:47.78</t>
  </si>
  <si>
    <t>1:34.22</t>
  </si>
  <si>
    <t>0:04.94</t>
  </si>
  <si>
    <t>0:47.77</t>
  </si>
  <si>
    <t>0:46.93</t>
  </si>
  <si>
    <t>1:34.70</t>
  </si>
  <si>
    <t>0:05.42</t>
  </si>
  <si>
    <t>0:48.27</t>
  </si>
  <si>
    <t>0:48.35</t>
  </si>
  <si>
    <t>1:36.62</t>
  </si>
  <si>
    <t>0:07.34</t>
  </si>
  <si>
    <t>0:48.72</t>
  </si>
  <si>
    <t>0:48.00</t>
  </si>
  <si>
    <t>1:36.72</t>
  </si>
  <si>
    <t>0:07.44</t>
  </si>
  <si>
    <t>0:48.61</t>
  </si>
  <si>
    <t>0:48.47</t>
  </si>
  <si>
    <t>1:37.08</t>
  </si>
  <si>
    <t>0:07.80</t>
  </si>
  <si>
    <t>0:49.09</t>
  </si>
  <si>
    <t>0:49.13</t>
  </si>
  <si>
    <t>1:38.22</t>
  </si>
  <si>
    <t>0:08.94</t>
  </si>
  <si>
    <t>0:49.54</t>
  </si>
  <si>
    <t>0:49.48</t>
  </si>
  <si>
    <t>1:39.02</t>
  </si>
  <si>
    <t>0:09.74</t>
  </si>
  <si>
    <t>0:54.16</t>
  </si>
  <si>
    <t>1:48.71</t>
  </si>
  <si>
    <t>0:19.43</t>
  </si>
  <si>
    <t>0:54.04</t>
  </si>
  <si>
    <t>0:55.28</t>
  </si>
  <si>
    <t>1:49.32</t>
  </si>
  <si>
    <t>0:20.04</t>
  </si>
  <si>
    <t>0:58.74</t>
  </si>
  <si>
    <t>1:00.05</t>
  </si>
  <si>
    <t>1:58.79</t>
  </si>
  <si>
    <t>0:29.51</t>
  </si>
  <si>
    <t>0:48.95</t>
  </si>
  <si>
    <t>Copyright © Svenska Skidförbundet</t>
  </si>
  <si>
    <t>Klass: D 11-12 - 1</t>
  </si>
  <si>
    <t>Disciplin: Slalom</t>
  </si>
  <si>
    <t>Deltagare: 15 anmälda, 15 startande, 12 fullföljande</t>
  </si>
  <si>
    <t>0:39.93</t>
  </si>
  <si>
    <t>0:40.66</t>
  </si>
  <si>
    <t>1:20.59</t>
  </si>
  <si>
    <t>0:42.73</t>
  </si>
  <si>
    <t>0:44.32</t>
  </si>
  <si>
    <t>1:27.05</t>
  </si>
  <si>
    <t>0:06.46</t>
  </si>
  <si>
    <t>0:43.52</t>
  </si>
  <si>
    <t>0:43.97</t>
  </si>
  <si>
    <t>1:27.49</t>
  </si>
  <si>
    <t>0:44.23</t>
  </si>
  <si>
    <t>0:43.92</t>
  </si>
  <si>
    <t>1:28.15</t>
  </si>
  <si>
    <t>0:07.56</t>
  </si>
  <si>
    <t>0:45.15</t>
  </si>
  <si>
    <t>0:45.02</t>
  </si>
  <si>
    <t>1:30.17</t>
  </si>
  <si>
    <t>0:09.58</t>
  </si>
  <si>
    <t>0:46.59</t>
  </si>
  <si>
    <t>1:32.03</t>
  </si>
  <si>
    <t>0:11.44</t>
  </si>
  <si>
    <t>0:46.22</t>
  </si>
  <si>
    <t>1:33.31</t>
  </si>
  <si>
    <t>0:46.56</t>
  </si>
  <si>
    <t>0:46.89</t>
  </si>
  <si>
    <t>1:33.45</t>
  </si>
  <si>
    <t>0:12.86</t>
  </si>
  <si>
    <t>0:47.06</t>
  </si>
  <si>
    <t>0:47.45</t>
  </si>
  <si>
    <t>1:34.51</t>
  </si>
  <si>
    <t>0:13.92</t>
  </si>
  <si>
    <t>0:49.23</t>
  </si>
  <si>
    <t>0:46.62</t>
  </si>
  <si>
    <t>1:35.85</t>
  </si>
  <si>
    <t>0:15.26</t>
  </si>
  <si>
    <t>0:50.20</t>
  </si>
  <si>
    <t>0:50.09</t>
  </si>
  <si>
    <t>0:19.70</t>
  </si>
  <si>
    <t>CARLSTÉN Molly</t>
  </si>
  <si>
    <t>0:54.43</t>
  </si>
  <si>
    <t>0:56.68</t>
  </si>
  <si>
    <t>1:51.11</t>
  </si>
  <si>
    <t>0:30.52</t>
  </si>
  <si>
    <t>HAGMAN Elin</t>
  </si>
  <si>
    <t>1:14.37</t>
  </si>
  <si>
    <t>0:44.71</t>
  </si>
  <si>
    <t>Klass: H 11-12 - 2</t>
  </si>
  <si>
    <t>Deltagare: 23 anmälda, 20 startande, 9 fullföljande</t>
  </si>
  <si>
    <t>0:39.88</t>
  </si>
  <si>
    <t>1:19.81</t>
  </si>
  <si>
    <t>0:43.49</t>
  </si>
  <si>
    <t>0:43.46</t>
  </si>
  <si>
    <t>1:26.95</t>
  </si>
  <si>
    <t>0:07.14</t>
  </si>
  <si>
    <t>0:45.50</t>
  </si>
  <si>
    <t>0:44.79</t>
  </si>
  <si>
    <t>1:30.29</t>
  </si>
  <si>
    <t>0:10.48</t>
  </si>
  <si>
    <t>0:44.53</t>
  </si>
  <si>
    <t>0:45.88</t>
  </si>
  <si>
    <t>1:30.41</t>
  </si>
  <si>
    <t>0:10.60</t>
  </si>
  <si>
    <t>0:45.41</t>
  </si>
  <si>
    <t>1:32.02</t>
  </si>
  <si>
    <t>0:12.21</t>
  </si>
  <si>
    <t>0:47.49</t>
  </si>
  <si>
    <t>0:45.65</t>
  </si>
  <si>
    <t>1:33.14</t>
  </si>
  <si>
    <t>0:13.33</t>
  </si>
  <si>
    <t>0:47.22</t>
  </si>
  <si>
    <t>1:34.71</t>
  </si>
  <si>
    <t>0:14.90</t>
  </si>
  <si>
    <t>0:48.17</t>
  </si>
  <si>
    <t>0:46.65</t>
  </si>
  <si>
    <t>1:34.82</t>
  </si>
  <si>
    <t>0:15.01</t>
  </si>
  <si>
    <t>0:51.52</t>
  </si>
  <si>
    <t>0:49.83</t>
  </si>
  <si>
    <t>1:41.35</t>
  </si>
  <si>
    <t>0:21.54</t>
  </si>
  <si>
    <t>0:44.06</t>
  </si>
  <si>
    <t>0:42.79</t>
  </si>
  <si>
    <t>0:42.16</t>
  </si>
  <si>
    <t>0:45.80</t>
  </si>
  <si>
    <t>0:40.18</t>
  </si>
  <si>
    <t>0:44.48</t>
  </si>
  <si>
    <t>0:50.13</t>
  </si>
  <si>
    <t>0:50.52</t>
  </si>
  <si>
    <t>0:38.98</t>
  </si>
  <si>
    <t>0:42.80</t>
  </si>
  <si>
    <t>Klass: D 13-14 - 3</t>
  </si>
  <si>
    <t>Deltagare: 21 anmälda, 21 startande, 16 fullföljande</t>
  </si>
  <si>
    <t>0:36.35</t>
  </si>
  <si>
    <t>0:38.38</t>
  </si>
  <si>
    <t>1:14.73</t>
  </si>
  <si>
    <t>0:36.85</t>
  </si>
  <si>
    <t>0:38.15</t>
  </si>
  <si>
    <t>1:15.00</t>
  </si>
  <si>
    <t>0:00.27</t>
  </si>
  <si>
    <t>0:37.38</t>
  </si>
  <si>
    <t>0:38.68</t>
  </si>
  <si>
    <t>1:16.06</t>
  </si>
  <si>
    <t>0:01.33</t>
  </si>
  <si>
    <t>0:37.43</t>
  </si>
  <si>
    <t>0:39.40</t>
  </si>
  <si>
    <t>1:16.83</t>
  </si>
  <si>
    <t>0:02.10</t>
  </si>
  <si>
    <t>0:38.89</t>
  </si>
  <si>
    <t>0:41.10</t>
  </si>
  <si>
    <t>1:19.99</t>
  </si>
  <si>
    <t>0:39.27</t>
  </si>
  <si>
    <t>0:41.18</t>
  </si>
  <si>
    <t>1:20.45</t>
  </si>
  <si>
    <t>0:39.86</t>
  </si>
  <si>
    <t>0:41.45</t>
  </si>
  <si>
    <t>1:21.31</t>
  </si>
  <si>
    <t>0:06.58</t>
  </si>
  <si>
    <t>0:41.11</t>
  </si>
  <si>
    <t>0:42.92</t>
  </si>
  <si>
    <t>1:24.03</t>
  </si>
  <si>
    <t>0:09.30</t>
  </si>
  <si>
    <t>0:43.10</t>
  </si>
  <si>
    <t>1:24.42</t>
  </si>
  <si>
    <t>0:09.69</t>
  </si>
  <si>
    <t>0:41.66</t>
  </si>
  <si>
    <t>0:44.04</t>
  </si>
  <si>
    <t>1:25.70</t>
  </si>
  <si>
    <t>0:10.97</t>
  </si>
  <si>
    <t>0:42.25</t>
  </si>
  <si>
    <t>0:44.47</t>
  </si>
  <si>
    <t>1:26.72</t>
  </si>
  <si>
    <t>0:11.99</t>
  </si>
  <si>
    <t>0:43.20</t>
  </si>
  <si>
    <t>0:45.51</t>
  </si>
  <si>
    <t>1:28.71</t>
  </si>
  <si>
    <t>0:13.98</t>
  </si>
  <si>
    <t>0:43.61</t>
  </si>
  <si>
    <t>1:29.31</t>
  </si>
  <si>
    <t>0:14.58</t>
  </si>
  <si>
    <t>0:43.48</t>
  </si>
  <si>
    <t>0:46.13</t>
  </si>
  <si>
    <t>1:29.61</t>
  </si>
  <si>
    <t>0:14.88</t>
  </si>
  <si>
    <t>0:40.67</t>
  </si>
  <si>
    <t>0:57.05</t>
  </si>
  <si>
    <t>1:37.72</t>
  </si>
  <si>
    <t>0:22.99</t>
  </si>
  <si>
    <t>0:47.18</t>
  </si>
  <si>
    <t>0:51.90</t>
  </si>
  <si>
    <t>1:39.08</t>
  </si>
  <si>
    <t>0:24.35</t>
  </si>
  <si>
    <t>0:38.88</t>
  </si>
  <si>
    <t>0:38.23</t>
  </si>
  <si>
    <t>0:39.95</t>
  </si>
  <si>
    <t>0:40.13</t>
  </si>
  <si>
    <t>0:43.02</t>
  </si>
  <si>
    <t>Klass: H 13-14 - 4</t>
  </si>
  <si>
    <t>Deltagare: 19 anmälda, 18 startande, 15 fullföljande</t>
  </si>
  <si>
    <t>0:34.04</t>
  </si>
  <si>
    <t>0:35.28</t>
  </si>
  <si>
    <t>1:09.32</t>
  </si>
  <si>
    <t>0:36.87</t>
  </si>
  <si>
    <t>0:38.87</t>
  </si>
  <si>
    <t>1:15.74</t>
  </si>
  <si>
    <t>0:06.42</t>
  </si>
  <si>
    <t>0:36.93</t>
  </si>
  <si>
    <t>0:38.86</t>
  </si>
  <si>
    <t>1:15.79</t>
  </si>
  <si>
    <t>0:06.47</t>
  </si>
  <si>
    <t>0:37.02</t>
  </si>
  <si>
    <t>1:16.00</t>
  </si>
  <si>
    <t>0:06.68</t>
  </si>
  <si>
    <t>0:37.80</t>
  </si>
  <si>
    <t>0:39.51</t>
  </si>
  <si>
    <t>1:17.31</t>
  </si>
  <si>
    <t>0:07.99</t>
  </si>
  <si>
    <t>0:39.67</t>
  </si>
  <si>
    <t>0:40.11</t>
  </si>
  <si>
    <t>1:19.78</t>
  </si>
  <si>
    <t>0:10.46</t>
  </si>
  <si>
    <t>0:40.25</t>
  </si>
  <si>
    <t>0:41.23</t>
  </si>
  <si>
    <t>1:21.48</t>
  </si>
  <si>
    <t>0:12.16</t>
  </si>
  <si>
    <t>0:40.28</t>
  </si>
  <si>
    <t>0:41.21</t>
  </si>
  <si>
    <t>1:21.49</t>
  </si>
  <si>
    <t>0:12.17</t>
  </si>
  <si>
    <t>GRIMBERG Axel</t>
  </si>
  <si>
    <t>0:41.53</t>
  </si>
  <si>
    <t>0:41.16</t>
  </si>
  <si>
    <t>1:22.69</t>
  </si>
  <si>
    <t>0:13.37</t>
  </si>
  <si>
    <t>1:23.59</t>
  </si>
  <si>
    <t>0:14.27</t>
  </si>
  <si>
    <t>NORDAHL Tommy</t>
  </si>
  <si>
    <t>0:44.80</t>
  </si>
  <si>
    <t>0:45.85</t>
  </si>
  <si>
    <t>1:30.65</t>
  </si>
  <si>
    <t>0:21.33</t>
  </si>
  <si>
    <t>0:43.67</t>
  </si>
  <si>
    <t>0:47.60</t>
  </si>
  <si>
    <t>1:31.27</t>
  </si>
  <si>
    <t>0:21.95</t>
  </si>
  <si>
    <t>ARETEG Erik</t>
  </si>
  <si>
    <t>0:48.28</t>
  </si>
  <si>
    <t>1:34.16</t>
  </si>
  <si>
    <t>0:24.84</t>
  </si>
  <si>
    <t>0:46.47</t>
  </si>
  <si>
    <t>0:52.96</t>
  </si>
  <si>
    <t>1:39.43</t>
  </si>
  <si>
    <t>0:30.11</t>
  </si>
  <si>
    <t>TÖRNQUIST Vilhelm</t>
  </si>
  <si>
    <t>0:48.86</t>
  </si>
  <si>
    <t>0:51.05</t>
  </si>
  <si>
    <t>1:39.91</t>
  </si>
  <si>
    <t>0:30.59</t>
  </si>
  <si>
    <t>0:38.00</t>
  </si>
  <si>
    <t>0:36.09</t>
  </si>
  <si>
    <t>BJÖRK Thure</t>
  </si>
  <si>
    <t>Deltagare: 18 anmälda, 18 startande, 18 fullföljande</t>
  </si>
  <si>
    <t>0:30.44</t>
  </si>
  <si>
    <t>0:30.43</t>
  </si>
  <si>
    <t>1:00.87</t>
  </si>
  <si>
    <t>0:30.63</t>
  </si>
  <si>
    <t>0:31.19</t>
  </si>
  <si>
    <t>1:01.82</t>
  </si>
  <si>
    <t>0:00.95</t>
  </si>
  <si>
    <t>0:31.26</t>
  </si>
  <si>
    <t>0:31.53</t>
  </si>
  <si>
    <t>1:02.79</t>
  </si>
  <si>
    <t>0:01.92</t>
  </si>
  <si>
    <t>0:31.71</t>
  </si>
  <si>
    <t>0:31.47</t>
  </si>
  <si>
    <t>1:03.18</t>
  </si>
  <si>
    <t>0:02.31</t>
  </si>
  <si>
    <t>0:32.16</t>
  </si>
  <si>
    <t>0:31.82</t>
  </si>
  <si>
    <t>1:03.98</t>
  </si>
  <si>
    <t>0:03.11</t>
  </si>
  <si>
    <t>0:32.99</t>
  </si>
  <si>
    <t>0:31.32</t>
  </si>
  <si>
    <t>1:04.31</t>
  </si>
  <si>
    <t>0:03.44</t>
  </si>
  <si>
    <t>0:32.55</t>
  </si>
  <si>
    <t>0:31.80</t>
  </si>
  <si>
    <t>1:04.35</t>
  </si>
  <si>
    <t>0:03.48</t>
  </si>
  <si>
    <t>0:32.11</t>
  </si>
  <si>
    <t>0:32.58</t>
  </si>
  <si>
    <t>1:04.69</t>
  </si>
  <si>
    <t>0:03.82</t>
  </si>
  <si>
    <t>0:32.95</t>
  </si>
  <si>
    <t>0:32.94</t>
  </si>
  <si>
    <t>1:05.89</t>
  </si>
  <si>
    <t>0:05.02</t>
  </si>
  <si>
    <t>0:34.21</t>
  </si>
  <si>
    <t>0:33.14</t>
  </si>
  <si>
    <t>1:07.35</t>
  </si>
  <si>
    <t>0:06.48</t>
  </si>
  <si>
    <t>0:33.84</t>
  </si>
  <si>
    <t>0:33.81</t>
  </si>
  <si>
    <t>1:07.65</t>
  </si>
  <si>
    <t>0:06.78</t>
  </si>
  <si>
    <t>0:35.47</t>
  </si>
  <si>
    <t>0:33.90</t>
  </si>
  <si>
    <t>1:09.37</t>
  </si>
  <si>
    <t>0:08.50</t>
  </si>
  <si>
    <t>0:34.14</t>
  </si>
  <si>
    <t>0:35.48</t>
  </si>
  <si>
    <t>1:09.62</t>
  </si>
  <si>
    <t>0:08.75</t>
  </si>
  <si>
    <t>0:35.56</t>
  </si>
  <si>
    <t>0:35.71</t>
  </si>
  <si>
    <t>1:11.27</t>
  </si>
  <si>
    <t>0:10.40</t>
  </si>
  <si>
    <t>0:36.51</t>
  </si>
  <si>
    <t>0:36.62</t>
  </si>
  <si>
    <t>1:13.13</t>
  </si>
  <si>
    <t>0:12.26</t>
  </si>
  <si>
    <t>0:39.11</t>
  </si>
  <si>
    <t>0:38.30</t>
  </si>
  <si>
    <t>1:17.41</t>
  </si>
  <si>
    <t>0:16.54</t>
  </si>
  <si>
    <t>0:39.58</t>
  </si>
  <si>
    <t>0:39.60</t>
  </si>
  <si>
    <t>1:19.18</t>
  </si>
  <si>
    <t>0:18.31</t>
  </si>
  <si>
    <t>0:51.40</t>
  </si>
  <si>
    <t>1:39.59</t>
  </si>
  <si>
    <t>0:38.72</t>
  </si>
  <si>
    <t>Deltagare: 24 anmälda, 22 startande, 21 fullföljande</t>
  </si>
  <si>
    <t>0:30.04</t>
  </si>
  <si>
    <t>0:29.86</t>
  </si>
  <si>
    <t>0:59.90</t>
  </si>
  <si>
    <t>0:30.65</t>
  </si>
  <si>
    <t>0:29.55</t>
  </si>
  <si>
    <t>1:00.20</t>
  </si>
  <si>
    <t>0:00.30</t>
  </si>
  <si>
    <t>0:30.00</t>
  </si>
  <si>
    <t>0:30.27</t>
  </si>
  <si>
    <t>1:00.27</t>
  </si>
  <si>
    <t>0:00.37</t>
  </si>
  <si>
    <t>0:30.24</t>
  </si>
  <si>
    <t>0:30.12</t>
  </si>
  <si>
    <t>1:00.36</t>
  </si>
  <si>
    <t>0:00.46</t>
  </si>
  <si>
    <t>0:30.34</t>
  </si>
  <si>
    <t>0:30.10</t>
  </si>
  <si>
    <t>1:00.44</t>
  </si>
  <si>
    <t>0:00.54</t>
  </si>
  <si>
    <t>0:30.99</t>
  </si>
  <si>
    <t>1:01.51</t>
  </si>
  <si>
    <t>0:01.61</t>
  </si>
  <si>
    <t>0:30.86</t>
  </si>
  <si>
    <t>0:30.93</t>
  </si>
  <si>
    <t>1:01.79</t>
  </si>
  <si>
    <t>0:01.89</t>
  </si>
  <si>
    <t>0:31.40</t>
  </si>
  <si>
    <t>0:30.47</t>
  </si>
  <si>
    <t>1:01.87</t>
  </si>
  <si>
    <t>0:01.97</t>
  </si>
  <si>
    <t>0:31.64</t>
  </si>
  <si>
    <t>0:31.04</t>
  </si>
  <si>
    <t>1:02.68</t>
  </si>
  <si>
    <t>0:02.78</t>
  </si>
  <si>
    <t>0:31.48</t>
  </si>
  <si>
    <t>0:31.35</t>
  </si>
  <si>
    <t>1:02.83</t>
  </si>
  <si>
    <t>0:02.93</t>
  </si>
  <si>
    <t>0:31.49</t>
  </si>
  <si>
    <t>1:03.13</t>
  </si>
  <si>
    <t>0:03.23</t>
  </si>
  <si>
    <t>0:31.91</t>
  </si>
  <si>
    <t>0:31.30</t>
  </si>
  <si>
    <t>1:03.21</t>
  </si>
  <si>
    <t>0:03.31</t>
  </si>
  <si>
    <t>0:32.27</t>
  </si>
  <si>
    <t>0:31.79</t>
  </si>
  <si>
    <t>1:04.06</t>
  </si>
  <si>
    <t>0:04.16</t>
  </si>
  <si>
    <t>0:32.24</t>
  </si>
  <si>
    <t>1:04.15</t>
  </si>
  <si>
    <t>0:04.25</t>
  </si>
  <si>
    <t>0:33.09</t>
  </si>
  <si>
    <t>0:32.69</t>
  </si>
  <si>
    <t>1:05.78</t>
  </si>
  <si>
    <t>0:05.88</t>
  </si>
  <si>
    <t>0:33.91</t>
  </si>
  <si>
    <t>0:32.74</t>
  </si>
  <si>
    <t>1:06.65</t>
  </si>
  <si>
    <t>0:06.75</t>
  </si>
  <si>
    <t>0:34.67</t>
  </si>
  <si>
    <t>1:08.81</t>
  </si>
  <si>
    <t>0:08.91</t>
  </si>
  <si>
    <t>0:34.11</t>
  </si>
  <si>
    <t>0:35.23</t>
  </si>
  <si>
    <t>1:09.34</t>
  </si>
  <si>
    <t>0:09.44</t>
  </si>
  <si>
    <t>0:31.27</t>
  </si>
  <si>
    <t>0:40.45</t>
  </si>
  <si>
    <t>1:11.72</t>
  </si>
  <si>
    <t>0:11.82</t>
  </si>
  <si>
    <t>0:37.07</t>
  </si>
  <si>
    <t>1:12.63</t>
  </si>
  <si>
    <t>0:12.73</t>
  </si>
  <si>
    <t>0:37.52</t>
  </si>
  <si>
    <t>0:35.87</t>
  </si>
  <si>
    <t>1:13.39</t>
  </si>
  <si>
    <t>0:13.49</t>
  </si>
  <si>
    <t>0:29.38</t>
  </si>
  <si>
    <t>Deltagare: 20 anmälda, 20 startande, 19 fullföljande</t>
  </si>
  <si>
    <t>0:28.42</t>
  </si>
  <si>
    <t>0:28.40</t>
  </si>
  <si>
    <t>0:56.82</t>
  </si>
  <si>
    <t>0:28.31</t>
  </si>
  <si>
    <t>0:28.59</t>
  </si>
  <si>
    <t>0:56.90</t>
  </si>
  <si>
    <t>0:00.08</t>
  </si>
  <si>
    <t>0:29.19</t>
  </si>
  <si>
    <t>0:28.46</t>
  </si>
  <si>
    <t>0:57.65</t>
  </si>
  <si>
    <t>0:00.83</t>
  </si>
  <si>
    <t>0:28.85</t>
  </si>
  <si>
    <t>0:28.89</t>
  </si>
  <si>
    <t>0:57.74</t>
  </si>
  <si>
    <t>0:00.92</t>
  </si>
  <si>
    <t>0:29.44</t>
  </si>
  <si>
    <t>0:29.49</t>
  </si>
  <si>
    <t>0:58.93</t>
  </si>
  <si>
    <t>0:02.11</t>
  </si>
  <si>
    <t>0:29.83</t>
  </si>
  <si>
    <t>0:29.53</t>
  </si>
  <si>
    <t>0:59.36</t>
  </si>
  <si>
    <t>0:02.54</t>
  </si>
  <si>
    <t>0:30.58</t>
  </si>
  <si>
    <t>1:01.02</t>
  </si>
  <si>
    <t>0:04.20</t>
  </si>
  <si>
    <t>0:30.77</t>
  </si>
  <si>
    <t>0:30.73</t>
  </si>
  <si>
    <t>0:31.22</t>
  </si>
  <si>
    <t>0:31.02</t>
  </si>
  <si>
    <t>0:31.34</t>
  </si>
  <si>
    <t>0:31.28</t>
  </si>
  <si>
    <t>1:02.62</t>
  </si>
  <si>
    <t>0:05.80</t>
  </si>
  <si>
    <t>0:31.93</t>
  </si>
  <si>
    <t>0:31.59</t>
  </si>
  <si>
    <t>1:03.52</t>
  </si>
  <si>
    <t>0:06.70</t>
  </si>
  <si>
    <t>0:31.83</t>
  </si>
  <si>
    <t>0:31.97</t>
  </si>
  <si>
    <t>1:03.80</t>
  </si>
  <si>
    <t>0:06.98</t>
  </si>
  <si>
    <t>0:32.28</t>
  </si>
  <si>
    <t>0:31.55</t>
  </si>
  <si>
    <t>1:03.83</t>
  </si>
  <si>
    <t>0:32.01</t>
  </si>
  <si>
    <t>0:32.02</t>
  </si>
  <si>
    <t>1:04.03</t>
  </si>
  <si>
    <t>0:07.21</t>
  </si>
  <si>
    <t>0:32.20</t>
  </si>
  <si>
    <t>0:33.16</t>
  </si>
  <si>
    <t>1:05.36</t>
  </si>
  <si>
    <t>0:08.54</t>
  </si>
  <si>
    <t>0:32.96</t>
  </si>
  <si>
    <t>0:32.77</t>
  </si>
  <si>
    <t>1:05.73</t>
  </si>
  <si>
    <t>0:33.75</t>
  </si>
  <si>
    <t>0:32.71</t>
  </si>
  <si>
    <t>1:06.46</t>
  </si>
  <si>
    <t>0:09.64</t>
  </si>
  <si>
    <t>1:02.76</t>
  </si>
  <si>
    <t>1:34.31</t>
  </si>
  <si>
    <t>0:37.49</t>
  </si>
  <si>
    <t>1:43.38</t>
  </si>
  <si>
    <t>0:34.95</t>
  </si>
  <si>
    <t>2:18.33</t>
  </si>
  <si>
    <t>1:21.51</t>
  </si>
  <si>
    <t>0:29.77</t>
  </si>
  <si>
    <t>Deltagare: 18 anmälda, 16 startande, 16 fullföljande</t>
  </si>
  <si>
    <t>0:27.07</t>
  </si>
  <si>
    <t>0:26.83</t>
  </si>
  <si>
    <t>0:53.90</t>
  </si>
  <si>
    <t>0:28.68</t>
  </si>
  <si>
    <t>0:28.21</t>
  </si>
  <si>
    <t>0:56.89</t>
  </si>
  <si>
    <t>0:02.99</t>
  </si>
  <si>
    <t>0:28.37</t>
  </si>
  <si>
    <t>0:28.57</t>
  </si>
  <si>
    <t>0:56.94</t>
  </si>
  <si>
    <t>0:03.04</t>
  </si>
  <si>
    <t>0:28.55</t>
  </si>
  <si>
    <t>0:28.48</t>
  </si>
  <si>
    <t>0:57.03</t>
  </si>
  <si>
    <t>0:29.24</t>
  </si>
  <si>
    <t>0:28.51</t>
  </si>
  <si>
    <t>0:57.75</t>
  </si>
  <si>
    <t>0:03.85</t>
  </si>
  <si>
    <t>0:29.12</t>
  </si>
  <si>
    <t>0:58.31</t>
  </si>
  <si>
    <t>0:04.41</t>
  </si>
  <si>
    <t>0:29.76</t>
  </si>
  <si>
    <t>0:29.39</t>
  </si>
  <si>
    <t>0:59.15</t>
  </si>
  <si>
    <t>0:05.25</t>
  </si>
  <si>
    <t>0:59.28</t>
  </si>
  <si>
    <t>0:05.38</t>
  </si>
  <si>
    <t>0:30.02</t>
  </si>
  <si>
    <t>1:00.45</t>
  </si>
  <si>
    <t>0:06.55</t>
  </si>
  <si>
    <t>0:29.60</t>
  </si>
  <si>
    <t>1:01.53</t>
  </si>
  <si>
    <t>0:07.63</t>
  </si>
  <si>
    <t>0:31.90</t>
  </si>
  <si>
    <t>0:32.30</t>
  </si>
  <si>
    <t>1:04.20</t>
  </si>
  <si>
    <t>0:10.30</t>
  </si>
  <si>
    <t>0:32.78</t>
  </si>
  <si>
    <t>0:32.25</t>
  </si>
  <si>
    <t>1:05.03</t>
  </si>
  <si>
    <t>0:11.13</t>
  </si>
  <si>
    <t>0:33.80</t>
  </si>
  <si>
    <t>0:33.42</t>
  </si>
  <si>
    <t>1:07.22</t>
  </si>
  <si>
    <t>0:13.32</t>
  </si>
  <si>
    <t>0:34.18</t>
  </si>
  <si>
    <t>1:07.93</t>
  </si>
  <si>
    <t>0:14.03</t>
  </si>
  <si>
    <t>0:35.34</t>
  </si>
  <si>
    <t>0:35.22</t>
  </si>
  <si>
    <t>1:10.56</t>
  </si>
  <si>
    <t>0:16.66</t>
  </si>
  <si>
    <t>0:36.18</t>
  </si>
  <si>
    <t>0:35.42</t>
  </si>
  <si>
    <t>1:11.60</t>
  </si>
  <si>
    <t>0:17.70</t>
  </si>
  <si>
    <t>Ranking</t>
  </si>
  <si>
    <t>Åldersklass</t>
  </si>
  <si>
    <t xml:space="preserve"> Poäng</t>
  </si>
  <si>
    <t>Poäng</t>
  </si>
  <si>
    <t>Plats</t>
  </si>
  <si>
    <t>D11</t>
  </si>
  <si>
    <t>D12</t>
  </si>
  <si>
    <t>D13</t>
  </si>
  <si>
    <t>D14</t>
  </si>
  <si>
    <t>H11</t>
  </si>
  <si>
    <t>H12</t>
  </si>
  <si>
    <t>H13</t>
  </si>
  <si>
    <t>H14</t>
  </si>
  <si>
    <t>Falun 8 Feb</t>
  </si>
  <si>
    <t>Falun 9 Feb</t>
  </si>
  <si>
    <t>Sammanställning LVC-kval 2020 Dalarna</t>
  </si>
  <si>
    <t>Mora 1 Feb</t>
  </si>
  <si>
    <t>1:a</t>
  </si>
  <si>
    <t>2:a</t>
  </si>
  <si>
    <t>3:e</t>
  </si>
  <si>
    <t>4:e</t>
  </si>
  <si>
    <t>5:e</t>
  </si>
  <si>
    <t>6:e</t>
  </si>
  <si>
    <t>7:e</t>
  </si>
  <si>
    <t>8:e</t>
  </si>
  <si>
    <t>9:e</t>
  </si>
  <si>
    <t>10:e</t>
  </si>
  <si>
    <t>11:e</t>
  </si>
  <si>
    <t>12:e</t>
  </si>
  <si>
    <t>Bästa åken</t>
  </si>
  <si>
    <t>6 bästa åken</t>
  </si>
  <si>
    <t>Mora 2 Feb</t>
  </si>
  <si>
    <t>GS Åk 1</t>
  </si>
  <si>
    <t>GS Åk 2</t>
  </si>
  <si>
    <t>SL Åk 2</t>
  </si>
  <si>
    <t>SL Åk 1</t>
  </si>
  <si>
    <t>SG Åk 1</t>
  </si>
  <si>
    <t>SG Åk 2</t>
  </si>
  <si>
    <t>13:e</t>
  </si>
  <si>
    <t>14:e</t>
  </si>
  <si>
    <t>Rättvik 23 Mar</t>
  </si>
  <si>
    <t>Klass: D 11-12</t>
  </si>
  <si>
    <t>Disciplin: Slalom</t>
  </si>
  <si>
    <t>Deltagare: 13 anmälda, 12 startande, 10 fullföljande</t>
  </si>
  <si>
    <t>0:32.81</t>
  </si>
  <si>
    <t>0:33.47</t>
  </si>
  <si>
    <t>1:06.28</t>
  </si>
  <si>
    <t>0:37.30</t>
  </si>
  <si>
    <t>0:36.49</t>
  </si>
  <si>
    <t>1:13.79</t>
  </si>
  <si>
    <t>0:07.51</t>
  </si>
  <si>
    <t>0:37.22</t>
  </si>
  <si>
    <t>0:37.03</t>
  </si>
  <si>
    <t>1:14.25</t>
  </si>
  <si>
    <t>0:07.97</t>
  </si>
  <si>
    <t>0:38.48</t>
  </si>
  <si>
    <t>0:36.40</t>
  </si>
  <si>
    <t>1:14.88</t>
  </si>
  <si>
    <t>0:38.82</t>
  </si>
  <si>
    <t>0:38.39</t>
  </si>
  <si>
    <t>1:17.21</t>
  </si>
  <si>
    <t>0:10.93</t>
  </si>
  <si>
    <t>0:38.50</t>
  </si>
  <si>
    <t>1:18.61</t>
  </si>
  <si>
    <t>0:12.33</t>
  </si>
  <si>
    <t>0:41.88</t>
  </si>
  <si>
    <t>0:43.47</t>
  </si>
  <si>
    <t>1:25.35</t>
  </si>
  <si>
    <t>0:19.07</t>
  </si>
  <si>
    <t>0:43.66</t>
  </si>
  <si>
    <t>0:46.15</t>
  </si>
  <si>
    <t>1:29.81</t>
  </si>
  <si>
    <t>0:23.53</t>
  </si>
  <si>
    <t>SANNERVIK Matilda</t>
  </si>
  <si>
    <t>0:46.52</t>
  </si>
  <si>
    <t>0:48.96</t>
  </si>
  <si>
    <t>1:35.48</t>
  </si>
  <si>
    <t>0:29.20</t>
  </si>
  <si>
    <t>ERIKSSON Elin</t>
  </si>
  <si>
    <t>0:57.49</t>
  </si>
  <si>
    <t>0:58.39</t>
  </si>
  <si>
    <t>1:55.88</t>
  </si>
  <si>
    <t>0:49.60</t>
  </si>
  <si>
    <t>0:47.58</t>
  </si>
  <si>
    <t>0:37.08</t>
  </si>
  <si>
    <t>Klass: H 11-12</t>
  </si>
  <si>
    <t>Deltagare: 22 anmälda, 21 startande, 15 fullföljande</t>
  </si>
  <si>
    <t>0:31.92</t>
  </si>
  <si>
    <t>0:31.44</t>
  </si>
  <si>
    <t>1:03.36</t>
  </si>
  <si>
    <t>0:32.53</t>
  </si>
  <si>
    <t>1:03.97</t>
  </si>
  <si>
    <t>0:00.61</t>
  </si>
  <si>
    <t>0:34.16</t>
  </si>
  <si>
    <t>0:33.44</t>
  </si>
  <si>
    <t>1:07.60</t>
  </si>
  <si>
    <t>0:04.24</t>
  </si>
  <si>
    <t>0:34.86</t>
  </si>
  <si>
    <t>0:34.69</t>
  </si>
  <si>
    <t>1:09.55</t>
  </si>
  <si>
    <t>0:06.19</t>
  </si>
  <si>
    <t>0:35.78</t>
  </si>
  <si>
    <t>1:11.49</t>
  </si>
  <si>
    <t>0:08.13</t>
  </si>
  <si>
    <t>0:35.97</t>
  </si>
  <si>
    <t>0:35.95</t>
  </si>
  <si>
    <t>1:11.92</t>
  </si>
  <si>
    <t>0:08.56</t>
  </si>
  <si>
    <t>0:38.63</t>
  </si>
  <si>
    <t>0:38.04</t>
  </si>
  <si>
    <t>1:16.67</t>
  </si>
  <si>
    <t>0:13.31</t>
  </si>
  <si>
    <t>0:38.07</t>
  </si>
  <si>
    <t>1:17.05</t>
  </si>
  <si>
    <t>0:13.69</t>
  </si>
  <si>
    <t>0:38.47</t>
  </si>
  <si>
    <t>0:40.40</t>
  </si>
  <si>
    <t>1:18.87</t>
  </si>
  <si>
    <t>0:15.51</t>
  </si>
  <si>
    <t>0:41.15</t>
  </si>
  <si>
    <t>0:38.41</t>
  </si>
  <si>
    <t>1:19.56</t>
  </si>
  <si>
    <t>0:16.20</t>
  </si>
  <si>
    <t>0:41.41</t>
  </si>
  <si>
    <t>0:40.53</t>
  </si>
  <si>
    <t>1:21.94</t>
  </si>
  <si>
    <t>0:18.58</t>
  </si>
  <si>
    <t>0:41.59</t>
  </si>
  <si>
    <t>0:42.42</t>
  </si>
  <si>
    <t>1:24.01</t>
  </si>
  <si>
    <t>0:20.65</t>
  </si>
  <si>
    <t>0:45.83</t>
  </si>
  <si>
    <t>0:44.87</t>
  </si>
  <si>
    <t>1:30.70</t>
  </si>
  <si>
    <t>0:27.34</t>
  </si>
  <si>
    <t>BOUVIN Anton</t>
  </si>
  <si>
    <t>0:48.06</t>
  </si>
  <si>
    <t>0:45.08</t>
  </si>
  <si>
    <t>0:29.78</t>
  </si>
  <si>
    <t>0:50.57</t>
  </si>
  <si>
    <t>1:36.65</t>
  </si>
  <si>
    <t>0:33.29</t>
  </si>
  <si>
    <t>ÅKÄRBJÄR Filip</t>
  </si>
  <si>
    <t>0:35.50</t>
  </si>
  <si>
    <t>0:34.68</t>
  </si>
  <si>
    <t>0:37.25</t>
  </si>
  <si>
    <t>Klass: D 13-14</t>
  </si>
  <si>
    <t>Deltagare: 20 anmälda, 19 startande, 18 fullföljande</t>
  </si>
  <si>
    <t>0:30.50</t>
  </si>
  <si>
    <t>1:01.90</t>
  </si>
  <si>
    <t>0:32.07</t>
  </si>
  <si>
    <t>0:31.14</t>
  </si>
  <si>
    <t>0:01.31</t>
  </si>
  <si>
    <t>0:32.59</t>
  </si>
  <si>
    <t>0:32.31</t>
  </si>
  <si>
    <t>1:04.90</t>
  </si>
  <si>
    <t>0:03.00</t>
  </si>
  <si>
    <t>0:33.17</t>
  </si>
  <si>
    <t>0:32.63</t>
  </si>
  <si>
    <t>1:05.80</t>
  </si>
  <si>
    <t>0:03.90</t>
  </si>
  <si>
    <t>0:33.27</t>
  </si>
  <si>
    <t>1:06.22</t>
  </si>
  <si>
    <t>0:04.32</t>
  </si>
  <si>
    <t>0:33.67</t>
  </si>
  <si>
    <t>0:33.56</t>
  </si>
  <si>
    <t>1:07.23</t>
  </si>
  <si>
    <t>0:05.33</t>
  </si>
  <si>
    <t>0:34.85</t>
  </si>
  <si>
    <t>0:33.89</t>
  </si>
  <si>
    <t>1:08.74</t>
  </si>
  <si>
    <t>0:06.84</t>
  </si>
  <si>
    <t>0:35.61</t>
  </si>
  <si>
    <t>0:34.59</t>
  </si>
  <si>
    <t>1:10.20</t>
  </si>
  <si>
    <t>0:08.30</t>
  </si>
  <si>
    <t>0:35.96</t>
  </si>
  <si>
    <t>0:34.82</t>
  </si>
  <si>
    <t>1:10.78</t>
  </si>
  <si>
    <t>0:08.88</t>
  </si>
  <si>
    <t>0:36.12</t>
  </si>
  <si>
    <t>0:34.81</t>
  </si>
  <si>
    <t>1:10.93</t>
  </si>
  <si>
    <t>0:09.03</t>
  </si>
  <si>
    <t>0:35.55</t>
  </si>
  <si>
    <t>1:11.10</t>
  </si>
  <si>
    <t>0:09.20</t>
  </si>
  <si>
    <t>0:35.36</t>
  </si>
  <si>
    <t>1:11.14</t>
  </si>
  <si>
    <t>0:09.24</t>
  </si>
  <si>
    <t>0:35.72</t>
  </si>
  <si>
    <t>1:11.28</t>
  </si>
  <si>
    <t>0:09.38</t>
  </si>
  <si>
    <t>0:37.00</t>
  </si>
  <si>
    <t>0:35.90</t>
  </si>
  <si>
    <t>1:12.90</t>
  </si>
  <si>
    <t>0:11.00</t>
  </si>
  <si>
    <t>0:37.31</t>
  </si>
  <si>
    <t>0:36.82</t>
  </si>
  <si>
    <t>1:14.13</t>
  </si>
  <si>
    <t>0:12.23</t>
  </si>
  <si>
    <t>0:39.92</t>
  </si>
  <si>
    <t>0:39.90</t>
  </si>
  <si>
    <t>1:19.82</t>
  </si>
  <si>
    <t>0:17.92</t>
  </si>
  <si>
    <t>0:41.60</t>
  </si>
  <si>
    <t>0:39.10</t>
  </si>
  <si>
    <t>1:20.70</t>
  </si>
  <si>
    <t>0:18.80</t>
  </si>
  <si>
    <t>0:40.27</t>
  </si>
  <si>
    <t>1:20.80</t>
  </si>
  <si>
    <t>0:18.90</t>
  </si>
  <si>
    <t>Klass: H 13-14</t>
  </si>
  <si>
    <t>Deltagare: 14 anmälda, 13 startande, 11 fullföljande</t>
  </si>
  <si>
    <t>0:28.15</t>
  </si>
  <si>
    <t>0:57.34</t>
  </si>
  <si>
    <t>0:30.70</t>
  </si>
  <si>
    <t>0:29.75</t>
  </si>
  <si>
    <t>0:30.91</t>
  </si>
  <si>
    <t>0:30.09</t>
  </si>
  <si>
    <t>1:01.00</t>
  </si>
  <si>
    <t>0:03.66</t>
  </si>
  <si>
    <t>0:31.11</t>
  </si>
  <si>
    <t>0:29.90</t>
  </si>
  <si>
    <t>1:01.01</t>
  </si>
  <si>
    <t>0:03.67</t>
  </si>
  <si>
    <t>1:01.52</t>
  </si>
  <si>
    <t>0:04.18</t>
  </si>
  <si>
    <t>0:31.08</t>
  </si>
  <si>
    <t>0:30.71</t>
  </si>
  <si>
    <t>0:04.45</t>
  </si>
  <si>
    <t>0:32.67</t>
  </si>
  <si>
    <t>0:31.43</t>
  </si>
  <si>
    <t>1:04.10</t>
  </si>
  <si>
    <t>0:32.50</t>
  </si>
  <si>
    <t>0:31.65</t>
  </si>
  <si>
    <t>0:06.81</t>
  </si>
  <si>
    <t>0:33.35</t>
  </si>
  <si>
    <t>0:32.46</t>
  </si>
  <si>
    <t>1:05.81</t>
  </si>
  <si>
    <t>0:08.47</t>
  </si>
  <si>
    <t>0:35.09</t>
  </si>
  <si>
    <t>0:33.70</t>
  </si>
  <si>
    <t>1:08.79</t>
  </si>
  <si>
    <t>0:11.45</t>
  </si>
  <si>
    <t>0:41.14</t>
  </si>
  <si>
    <t>0:41.38</t>
  </si>
  <si>
    <t>1:22.52</t>
  </si>
  <si>
    <t>0:25.18</t>
  </si>
  <si>
    <t>0:38.92</t>
  </si>
  <si>
    <t>0:31.60</t>
  </si>
  <si>
    <t>Mora 7 Mar</t>
  </si>
  <si>
    <t>Mora 8 Mar</t>
  </si>
  <si>
    <t>Disciplin: Super-G</t>
  </si>
  <si>
    <t>Deltagare: 9 anmälda, 9 startande, 9 fullföljande</t>
  </si>
  <si>
    <t>0:43.28</t>
  </si>
  <si>
    <t>0:43.60</t>
  </si>
  <si>
    <t>1:26.88</t>
  </si>
  <si>
    <t>1:33.53</t>
  </si>
  <si>
    <t>0:06.65</t>
  </si>
  <si>
    <t>0:47.28</t>
  </si>
  <si>
    <t>1:34.17</t>
  </si>
  <si>
    <t>0:07.29</t>
  </si>
  <si>
    <t>0:47.61</t>
  </si>
  <si>
    <t>0:47.19</t>
  </si>
  <si>
    <t>1:34.80</t>
  </si>
  <si>
    <t>0:07.92</t>
  </si>
  <si>
    <t>0:47.91</t>
  </si>
  <si>
    <t>0:47.27</t>
  </si>
  <si>
    <t>1:35.18</t>
  </si>
  <si>
    <t>0:48.67</t>
  </si>
  <si>
    <t>1:35.93</t>
  </si>
  <si>
    <t>0:09.05</t>
  </si>
  <si>
    <t>1:40.91</t>
  </si>
  <si>
    <t>0:50.64</t>
  </si>
  <si>
    <t>1:43.72</t>
  </si>
  <si>
    <t>0:16.84</t>
  </si>
  <si>
    <t>0:54.10</t>
  </si>
  <si>
    <t>0:52.57</t>
  </si>
  <si>
    <t>1:46.67</t>
  </si>
  <si>
    <t>0:19.79</t>
  </si>
  <si>
    <t>Deltagare: 10 anmälda, 10 startande, 9 fullföljande</t>
  </si>
  <si>
    <t>0:43.41</t>
  </si>
  <si>
    <t>1:26.86</t>
  </si>
  <si>
    <t>0:44.64</t>
  </si>
  <si>
    <t>0:44.98</t>
  </si>
  <si>
    <t>1:29.62</t>
  </si>
  <si>
    <t>0:02.76</t>
  </si>
  <si>
    <t>0:44.84</t>
  </si>
  <si>
    <t>1:29.83</t>
  </si>
  <si>
    <t>0:02.97</t>
  </si>
  <si>
    <t>0:45.89</t>
  </si>
  <si>
    <t>1:30.91</t>
  </si>
  <si>
    <t>0:04.05</t>
  </si>
  <si>
    <t>0:45.07</t>
  </si>
  <si>
    <t>1:30.97</t>
  </si>
  <si>
    <t>1:32.52</t>
  </si>
  <si>
    <t>0:05.66</t>
  </si>
  <si>
    <t>0:46.71</t>
  </si>
  <si>
    <t>0:46.67</t>
  </si>
  <si>
    <t>1:33.38</t>
  </si>
  <si>
    <t>0:06.52</t>
  </si>
  <si>
    <t>0:49.29</t>
  </si>
  <si>
    <t>1:37.96</t>
  </si>
  <si>
    <t>0:11.10</t>
  </si>
  <si>
    <t>0:51.01</t>
  </si>
  <si>
    <t>0:49.04</t>
  </si>
  <si>
    <t>1:40.05</t>
  </si>
  <si>
    <t>0:13.19</t>
  </si>
  <si>
    <t>0:47.80</t>
  </si>
  <si>
    <t>Deltagare: 10 anmälda, 10 startande, 10 fullföljande</t>
  </si>
  <si>
    <t>0:42.87</t>
  </si>
  <si>
    <t>0:42.52</t>
  </si>
  <si>
    <t>1:25.39</t>
  </si>
  <si>
    <t>0:42.67</t>
  </si>
  <si>
    <t>0:42.88</t>
  </si>
  <si>
    <t>1:25.55</t>
  </si>
  <si>
    <t>0:00.16</t>
  </si>
  <si>
    <t>0:44.57</t>
  </si>
  <si>
    <t>1:29.21</t>
  </si>
  <si>
    <t>0:46.10</t>
  </si>
  <si>
    <t>0:43.80</t>
  </si>
  <si>
    <t>1:29.90</t>
  </si>
  <si>
    <t>0:04.51</t>
  </si>
  <si>
    <t>0:45.71</t>
  </si>
  <si>
    <t>1:30.69</t>
  </si>
  <si>
    <t>0:05.30</t>
  </si>
  <si>
    <t>1:30.98</t>
  </si>
  <si>
    <t>0:05.59</t>
  </si>
  <si>
    <t>0:46.50</t>
  </si>
  <si>
    <t>0:45.52</t>
  </si>
  <si>
    <t>0:06.63</t>
  </si>
  <si>
    <t>0:46.99</t>
  </si>
  <si>
    <t>0:46.09</t>
  </si>
  <si>
    <t>1:33.08</t>
  </si>
  <si>
    <t>0:07.69</t>
  </si>
  <si>
    <t>0:47.05</t>
  </si>
  <si>
    <t>0:46.83</t>
  </si>
  <si>
    <t>0:08.49</t>
  </si>
  <si>
    <t>0:48.56</t>
  </si>
  <si>
    <t>1:35.23</t>
  </si>
  <si>
    <t>0:09.84</t>
  </si>
  <si>
    <t>Deltagare: 11 anmälda, 11 startande, 11 fullföljande</t>
  </si>
  <si>
    <t>0:41.86</t>
  </si>
  <si>
    <t>0:41.73</t>
  </si>
  <si>
    <t>0:42.15</t>
  </si>
  <si>
    <t>0:41.84</t>
  </si>
  <si>
    <t>1:23.99</t>
  </si>
  <si>
    <t>0:42.72</t>
  </si>
  <si>
    <t>0:42.17</t>
  </si>
  <si>
    <t>1:24.89</t>
  </si>
  <si>
    <t>0:01.30</t>
  </si>
  <si>
    <t>0:43.15</t>
  </si>
  <si>
    <t>0:42.32</t>
  </si>
  <si>
    <t>1:25.47</t>
  </si>
  <si>
    <t>0:01.88</t>
  </si>
  <si>
    <t>0:42.75</t>
  </si>
  <si>
    <t>0:43.01</t>
  </si>
  <si>
    <t>1:25.76</t>
  </si>
  <si>
    <t>0:02.17</t>
  </si>
  <si>
    <t>0:43.12</t>
  </si>
  <si>
    <t>0:42.69</t>
  </si>
  <si>
    <t>1:25.81</t>
  </si>
  <si>
    <t>0:02.22</t>
  </si>
  <si>
    <t>0:43.58</t>
  </si>
  <si>
    <t>1:26.12</t>
  </si>
  <si>
    <t>0:02.53</t>
  </si>
  <si>
    <t>0:43.59</t>
  </si>
  <si>
    <t>0:03.52</t>
  </si>
  <si>
    <t>0:44.46</t>
  </si>
  <si>
    <t>1:29.53</t>
  </si>
  <si>
    <t>0:05.94</t>
  </si>
  <si>
    <t>0:46.31</t>
  </si>
  <si>
    <t>0:44.18</t>
  </si>
  <si>
    <t>1:30.49</t>
  </si>
  <si>
    <t>0:46.27</t>
  </si>
  <si>
    <t>0:45.57</t>
  </si>
  <si>
    <t>1:31.84</t>
  </si>
  <si>
    <t>0:08.25</t>
  </si>
  <si>
    <r>
      <t>Tillbaka till kalender</t>
    </r>
    <r>
      <rPr>
        <sz val="9"/>
        <color rgb="FF113344"/>
        <rFont val="Arial"/>
        <family val="2"/>
      </rPr>
      <t>   </t>
    </r>
    <r>
      <rPr>
        <sz val="9"/>
        <color rgb="FF0044AA"/>
        <rFont val="Arial"/>
        <family val="2"/>
      </rPr>
      <t>Tillbaka till evenemang</t>
    </r>
  </si>
  <si>
    <t>Deltagare: 12 anmälda, 12 startande, 6 fullföljande</t>
  </si>
  <si>
    <t>0:56.69</t>
  </si>
  <si>
    <t>0:58.47</t>
  </si>
  <si>
    <t>1:55.16</t>
  </si>
  <si>
    <t>0:58.08</t>
  </si>
  <si>
    <t>0:57.14</t>
  </si>
  <si>
    <t>1:55.22</t>
  </si>
  <si>
    <t>0:00.06</t>
  </si>
  <si>
    <t>0:58.36</t>
  </si>
  <si>
    <t>0:59.54</t>
  </si>
  <si>
    <t>1:57.90</t>
  </si>
  <si>
    <t>0:02.74</t>
  </si>
  <si>
    <t>0:59.72</t>
  </si>
  <si>
    <t>1:01.84</t>
  </si>
  <si>
    <t>2:01.56</t>
  </si>
  <si>
    <t>0:06.40</t>
  </si>
  <si>
    <t>1:02.13</t>
  </si>
  <si>
    <t>1:05.29</t>
  </si>
  <si>
    <t>2:07.42</t>
  </si>
  <si>
    <t>1:22.29</t>
  </si>
  <si>
    <t>1:23.77</t>
  </si>
  <si>
    <t>2:46.06</t>
  </si>
  <si>
    <t>0:50.90</t>
  </si>
  <si>
    <t>1:04.47</t>
  </si>
  <si>
    <t>0:52.26</t>
  </si>
  <si>
    <t>0:54.99</t>
  </si>
  <si>
    <t>1:02.97</t>
  </si>
  <si>
    <t>1:03.06</t>
  </si>
  <si>
    <t>Deltagare: 14 anmälda, 13 startande, 5 fullföljande</t>
  </si>
  <si>
    <t>0:54.82</t>
  </si>
  <si>
    <t>0:53.99</t>
  </si>
  <si>
    <t>1:48.81</t>
  </si>
  <si>
    <t>0:53.97</t>
  </si>
  <si>
    <t>0:54.85</t>
  </si>
  <si>
    <t>1:48.82</t>
  </si>
  <si>
    <t>0:00.01</t>
  </si>
  <si>
    <t>0:54.95</t>
  </si>
  <si>
    <t>0:55.13</t>
  </si>
  <si>
    <t>1:50.08</t>
  </si>
  <si>
    <t>0:01.27</t>
  </si>
  <si>
    <t>1:01.11</t>
  </si>
  <si>
    <t>2:04.91</t>
  </si>
  <si>
    <t>0:16.10</t>
  </si>
  <si>
    <t>1:06.05</t>
  </si>
  <si>
    <t>1:09.48</t>
  </si>
  <si>
    <t>2:15.53</t>
  </si>
  <si>
    <t>0:26.72</t>
  </si>
  <si>
    <t>0:50.88</t>
  </si>
  <si>
    <t>0:50.05</t>
  </si>
  <si>
    <t>0:49.51</t>
  </si>
  <si>
    <t>0:51.62</t>
  </si>
  <si>
    <t>0:54.52</t>
  </si>
  <si>
    <t>Deltagare: 9 anmälda, 9 startande, 7 fullföljande</t>
  </si>
  <si>
    <t>0:48.91</t>
  </si>
  <si>
    <t>0:50.95</t>
  </si>
  <si>
    <t>1:39.86</t>
  </si>
  <si>
    <t>0:51.79</t>
  </si>
  <si>
    <t>1:41.99</t>
  </si>
  <si>
    <t>0:02.13</t>
  </si>
  <si>
    <t>0:54.94</t>
  </si>
  <si>
    <t>0:07.59</t>
  </si>
  <si>
    <t>0:52.61</t>
  </si>
  <si>
    <t>0:54.98</t>
  </si>
  <si>
    <t>1:47.59</t>
  </si>
  <si>
    <t>0:07.73</t>
  </si>
  <si>
    <t>0:55.55</t>
  </si>
  <si>
    <t>0:56.47</t>
  </si>
  <si>
    <t>1:52.02</t>
  </si>
  <si>
    <t>0:56.87</t>
  </si>
  <si>
    <t>0:55.79</t>
  </si>
  <si>
    <t>1:52.66</t>
  </si>
  <si>
    <t>0:12.80</t>
  </si>
  <si>
    <t>0:55.23</t>
  </si>
  <si>
    <t>1:00.10</t>
  </si>
  <si>
    <t>1:55.33</t>
  </si>
  <si>
    <t>0:53.27</t>
  </si>
  <si>
    <t>0:55.62</t>
  </si>
  <si>
    <t>Deltagare: 11 anmälda, 11 startande, 3 fullföljande</t>
  </si>
  <si>
    <t>0:47.41</t>
  </si>
  <si>
    <t>0:47.10</t>
  </si>
  <si>
    <t>0:48.45</t>
  </si>
  <si>
    <t>0:50.12</t>
  </si>
  <si>
    <t>1:38.57</t>
  </si>
  <si>
    <t>0:04.06</t>
  </si>
  <si>
    <t>0:51.10</t>
  </si>
  <si>
    <t>0:52.52</t>
  </si>
  <si>
    <t>1:43.62</t>
  </si>
  <si>
    <t>0:09.11</t>
  </si>
  <si>
    <t>0:46.84</t>
  </si>
  <si>
    <t>0:47.00</t>
  </si>
  <si>
    <t>0:47.31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</si>
</sst>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8000000000000007"/>
      <color theme="1"/>
      <name val="Arial"/>
      <family val="2"/>
    </font>
    <font>
      <sz val="8.8000000000000007"/>
      <color theme="1"/>
      <name val="Arial"/>
      <family val="2"/>
    </font>
    <font>
      <b/>
      <sz val="8.8000000000000007"/>
      <color rgb="FFFF0000"/>
      <name val="Arial"/>
      <family val="2"/>
    </font>
    <font>
      <sz val="10"/>
      <color theme="1"/>
      <name val="Arial"/>
      <family val="2"/>
    </font>
    <font>
      <b/>
      <sz val="8.8000000000000007"/>
      <color theme="9" tint="-0.249977111117893"/>
      <name val="Arial"/>
      <family val="2"/>
    </font>
    <font>
      <sz val="8.8000000000000007"/>
      <name val="Arial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rgb="FF11334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44AA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theme="9"/>
      </patternFill>
    </fill>
    <fill>
      <patternFill patternType="solid">
        <fgColor theme="3" tint="0.79998168889431442"/>
        <bgColor theme="9" tint="0.79998168889431442"/>
      </patternFill>
    </fill>
    <fill>
      <patternFill patternType="solid">
        <fgColor theme="3" tint="0.59999389629810485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theme="9"/>
      </patternFill>
    </fill>
    <fill>
      <patternFill patternType="solid">
        <fgColor rgb="FF0070C0"/>
        <bgColor indexed="64"/>
      </patternFill>
    </fill>
    <fill>
      <patternFill patternType="solid">
        <fgColor rgb="FFADF2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1F7"/>
        <bgColor indexed="64"/>
      </patternFill>
    </fill>
    <fill>
      <patternFill patternType="solid">
        <fgColor rgb="FFF6FCFC"/>
        <bgColor indexed="64"/>
      </patternFill>
    </fill>
  </fills>
  <borders count="4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thin">
        <color indexed="64"/>
      </right>
      <top style="dotted">
        <color indexed="64"/>
      </top>
      <bottom/>
      <diagonal/>
    </border>
    <border>
      <left style="dotted">
        <color rgb="FF00000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rgb="FFBBBBBB"/>
      </top>
      <bottom style="dotted">
        <color rgb="FFBBBBBB"/>
      </bottom>
      <diagonal/>
    </border>
    <border>
      <left style="medium">
        <color rgb="FF999999"/>
      </left>
      <right/>
      <top style="medium">
        <color rgb="FF999999"/>
      </top>
      <bottom style="dotted">
        <color rgb="FFBBBBBB"/>
      </bottom>
      <diagonal/>
    </border>
    <border>
      <left/>
      <right/>
      <top style="medium">
        <color rgb="FF999999"/>
      </top>
      <bottom style="dotted">
        <color rgb="FFBBBBBB"/>
      </bottom>
      <diagonal/>
    </border>
    <border>
      <left/>
      <right style="medium">
        <color rgb="FF999999"/>
      </right>
      <top style="medium">
        <color rgb="FF999999"/>
      </top>
      <bottom style="dotted">
        <color rgb="FFBBBBBB"/>
      </bottom>
      <diagonal/>
    </border>
    <border>
      <left style="medium">
        <color rgb="FF999999"/>
      </left>
      <right/>
      <top style="dotted">
        <color rgb="FFBBBBBB"/>
      </top>
      <bottom style="dotted">
        <color rgb="FFBBBBBB"/>
      </bottom>
      <diagonal/>
    </border>
    <border>
      <left/>
      <right style="medium">
        <color rgb="FF999999"/>
      </right>
      <top style="dotted">
        <color rgb="FFBBBBBB"/>
      </top>
      <bottom style="dotted">
        <color rgb="FFBBBBBB"/>
      </bottom>
      <diagonal/>
    </border>
    <border>
      <left style="medium">
        <color rgb="FF999999"/>
      </left>
      <right/>
      <top style="dotted">
        <color rgb="FFBBBBBB"/>
      </top>
      <bottom style="medium">
        <color rgb="FF999999"/>
      </bottom>
      <diagonal/>
    </border>
    <border>
      <left/>
      <right/>
      <top style="dotted">
        <color rgb="FFBBBBBB"/>
      </top>
      <bottom style="medium">
        <color rgb="FF999999"/>
      </bottom>
      <diagonal/>
    </border>
    <border>
      <left/>
      <right style="medium">
        <color rgb="FF999999"/>
      </right>
      <top style="dotted">
        <color rgb="FFBBBBBB"/>
      </top>
      <bottom style="medium">
        <color rgb="FF999999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3" xfId="0" applyFont="1" applyBorder="1"/>
    <xf numFmtId="14" fontId="3" fillId="0" borderId="3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/>
    <xf numFmtId="0" fontId="9" fillId="0" borderId="10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0" xfId="0" applyFill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15" fillId="6" borderId="21" xfId="0" applyFont="1" applyFill="1" applyBorder="1"/>
    <xf numFmtId="0" fontId="15" fillId="6" borderId="22" xfId="0" applyFont="1" applyFill="1" applyBorder="1"/>
    <xf numFmtId="1" fontId="0" fillId="0" borderId="23" xfId="0" applyNumberFormat="1" applyBorder="1"/>
    <xf numFmtId="0" fontId="0" fillId="0" borderId="24" xfId="0" applyBorder="1"/>
    <xf numFmtId="1" fontId="0" fillId="0" borderId="25" xfId="0" applyNumberFormat="1" applyBorder="1"/>
    <xf numFmtId="0" fontId="0" fillId="0" borderId="26" xfId="0" applyBorder="1"/>
    <xf numFmtId="0" fontId="15" fillId="6" borderId="0" xfId="0" applyFont="1" applyFill="1" applyBorder="1"/>
    <xf numFmtId="0" fontId="1" fillId="7" borderId="23" xfId="0" applyFont="1" applyFill="1" applyBorder="1"/>
    <xf numFmtId="0" fontId="1" fillId="7" borderId="25" xfId="0" applyFont="1" applyFill="1" applyBorder="1"/>
    <xf numFmtId="0" fontId="0" fillId="0" borderId="28" xfId="0" applyBorder="1"/>
    <xf numFmtId="0" fontId="15" fillId="6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1" fontId="0" fillId="9" borderId="23" xfId="0" applyNumberFormat="1" applyFill="1" applyBorder="1"/>
    <xf numFmtId="0" fontId="0" fillId="9" borderId="24" xfId="0" applyFill="1" applyBorder="1"/>
    <xf numFmtId="1" fontId="0" fillId="9" borderId="25" xfId="0" applyNumberFormat="1" applyFill="1" applyBorder="1"/>
    <xf numFmtId="0" fontId="0" fillId="9" borderId="26" xfId="0" applyFill="1" applyBorder="1"/>
    <xf numFmtId="0" fontId="17" fillId="6" borderId="19" xfId="0" applyFont="1" applyFill="1" applyBorder="1" applyAlignment="1">
      <alignment wrapText="1"/>
    </xf>
    <xf numFmtId="0" fontId="17" fillId="6" borderId="27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7" fillId="6" borderId="27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8" xfId="0" applyFont="1" applyBorder="1"/>
    <xf numFmtId="0" fontId="1" fillId="0" borderId="29" xfId="0" applyFont="1" applyBorder="1"/>
    <xf numFmtId="0" fontId="0" fillId="11" borderId="23" xfId="0" applyFill="1" applyBorder="1"/>
    <xf numFmtId="0" fontId="0" fillId="11" borderId="17" xfId="0" applyFill="1" applyBorder="1"/>
    <xf numFmtId="0" fontId="0" fillId="11" borderId="17" xfId="0" applyFill="1" applyBorder="1" applyAlignment="1">
      <alignment horizontal="center"/>
    </xf>
    <xf numFmtId="0" fontId="0" fillId="11" borderId="18" xfId="0" applyFill="1" applyBorder="1"/>
    <xf numFmtId="1" fontId="0" fillId="11" borderId="23" xfId="0" applyNumberFormat="1" applyFill="1" applyBorder="1"/>
    <xf numFmtId="0" fontId="0" fillId="11" borderId="24" xfId="0" applyFill="1" applyBorder="1"/>
    <xf numFmtId="0" fontId="20" fillId="0" borderId="0" xfId="0" applyFont="1"/>
    <xf numFmtId="0" fontId="17" fillId="10" borderId="7" xfId="0" applyFont="1" applyFill="1" applyBorder="1" applyAlignment="1">
      <alignment horizontal="center" wrapText="1"/>
    </xf>
    <xf numFmtId="0" fontId="15" fillId="10" borderId="30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16" fillId="11" borderId="32" xfId="0" applyFont="1" applyFill="1" applyBorder="1" applyAlignment="1">
      <alignment horizontal="center"/>
    </xf>
    <xf numFmtId="0" fontId="13" fillId="0" borderId="0" xfId="0" applyFont="1"/>
    <xf numFmtId="0" fontId="0" fillId="9" borderId="16" xfId="0" applyFill="1" applyBorder="1"/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5" borderId="0" xfId="0" applyFont="1" applyFill="1" applyAlignment="1">
      <alignment horizontal="left"/>
    </xf>
    <xf numFmtId="0" fontId="0" fillId="9" borderId="33" xfId="0" applyFill="1" applyBorder="1"/>
    <xf numFmtId="0" fontId="0" fillId="11" borderId="0" xfId="0" applyFill="1" applyBorder="1"/>
    <xf numFmtId="0" fontId="0" fillId="11" borderId="22" xfId="0" applyFill="1" applyBorder="1"/>
    <xf numFmtId="0" fontId="0" fillId="0" borderId="34" xfId="0" applyBorder="1"/>
    <xf numFmtId="0" fontId="0" fillId="9" borderId="34" xfId="0" applyFill="1" applyBorder="1"/>
    <xf numFmtId="0" fontId="0" fillId="9" borderId="35" xfId="0" applyFill="1" applyBorder="1"/>
    <xf numFmtId="0" fontId="1" fillId="0" borderId="0" xfId="0" applyFont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1" borderId="18" xfId="0" applyFont="1" applyFill="1" applyBorder="1"/>
    <xf numFmtId="0" fontId="15" fillId="12" borderId="32" xfId="0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3" fillId="15" borderId="36" xfId="0" applyFont="1" applyFill="1" applyBorder="1" applyAlignment="1">
      <alignment vertical="center" wrapText="1"/>
    </xf>
    <xf numFmtId="0" fontId="26" fillId="14" borderId="37" xfId="1" applyFill="1" applyBorder="1" applyAlignment="1">
      <alignment horizontal="left" vertical="center" wrapText="1"/>
    </xf>
    <xf numFmtId="0" fontId="26" fillId="14" borderId="38" xfId="1" applyFill="1" applyBorder="1" applyAlignment="1">
      <alignment horizontal="left" vertical="center" wrapText="1"/>
    </xf>
    <xf numFmtId="0" fontId="24" fillId="14" borderId="39" xfId="0" applyFont="1" applyFill="1" applyBorder="1" applyAlignment="1">
      <alignment horizontal="left" vertical="center" wrapText="1"/>
    </xf>
    <xf numFmtId="0" fontId="23" fillId="15" borderId="40" xfId="0" applyFont="1" applyFill="1" applyBorder="1" applyAlignment="1">
      <alignment vertical="center" wrapText="1"/>
    </xf>
    <xf numFmtId="0" fontId="23" fillId="15" borderId="41" xfId="0" applyFont="1" applyFill="1" applyBorder="1" applyAlignment="1">
      <alignment vertical="center" wrapText="1"/>
    </xf>
    <xf numFmtId="0" fontId="23" fillId="15" borderId="42" xfId="0" applyFont="1" applyFill="1" applyBorder="1" applyAlignment="1">
      <alignment vertical="center" wrapText="1"/>
    </xf>
    <xf numFmtId="0" fontId="23" fillId="15" borderId="43" xfId="0" applyFont="1" applyFill="1" applyBorder="1" applyAlignment="1">
      <alignment vertical="center" wrapText="1"/>
    </xf>
    <xf numFmtId="0" fontId="23" fillId="15" borderId="44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13" borderId="36" xfId="0" applyFont="1" applyFill="1" applyBorder="1" applyAlignment="1">
      <alignment vertical="center" wrapText="1"/>
    </xf>
    <xf numFmtId="0" fontId="23" fillId="13" borderId="40" xfId="0" applyFont="1" applyFill="1" applyBorder="1" applyAlignment="1">
      <alignment vertical="center" wrapText="1"/>
    </xf>
    <xf numFmtId="0" fontId="23" fillId="13" borderId="41" xfId="0" applyFont="1" applyFill="1" applyBorder="1" applyAlignment="1">
      <alignment vertical="center" wrapText="1"/>
    </xf>
    <xf numFmtId="0" fontId="19" fillId="8" borderId="19" xfId="0" applyFont="1" applyFill="1" applyBorder="1" applyAlignment="1">
      <alignment horizontal="center" wrapText="1"/>
    </xf>
    <xf numFmtId="0" fontId="19" fillId="8" borderId="20" xfId="0" applyFont="1" applyFill="1" applyBorder="1" applyAlignment="1">
      <alignment horizontal="center" wrapText="1"/>
    </xf>
    <xf numFmtId="0" fontId="15" fillId="6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 wrapText="1"/>
    </xf>
    <xf numFmtId="0" fontId="19" fillId="6" borderId="20" xfId="0" applyFont="1" applyFill="1" applyBorder="1" applyAlignment="1">
      <alignment horizontal="center" wrapText="1"/>
    </xf>
    <xf numFmtId="0" fontId="17" fillId="8" borderId="19" xfId="0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 wrapText="1"/>
    </xf>
    <xf numFmtId="0" fontId="21" fillId="6" borderId="27" xfId="0" applyFont="1" applyFill="1" applyBorder="1" applyAlignment="1">
      <alignment horizontal="left" wrapText="1"/>
    </xf>
    <xf numFmtId="0" fontId="21" fillId="6" borderId="20" xfId="0" applyFont="1" applyFill="1" applyBorder="1" applyAlignment="1">
      <alignment horizontal="left" wrapText="1"/>
    </xf>
    <xf numFmtId="0" fontId="17" fillId="6" borderId="19" xfId="0" applyFont="1" applyFill="1" applyBorder="1" applyAlignment="1">
      <alignment horizontal="center" wrapText="1"/>
    </xf>
    <xf numFmtId="0" fontId="17" fillId="6" borderId="20" xfId="0" applyFont="1" applyFill="1" applyBorder="1" applyAlignment="1">
      <alignment horizontal="center" wrapText="1"/>
    </xf>
  </cellXfs>
  <cellStyles count="2">
    <cellStyle name="Hyperlä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ADF2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rstinW&#228;hl/Downloads/lvc-2019---slutstall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um för LVC"/>
      <sheetName val="D11 "/>
      <sheetName val="D12"/>
      <sheetName val="D13"/>
      <sheetName val="D14"/>
      <sheetName val="H11"/>
      <sheetName val="H12"/>
      <sheetName val="H13"/>
      <sheetName val="H14"/>
      <sheetName val="Rättvik 3 Mars"/>
      <sheetName val="Grängesberg 2 Mars"/>
      <sheetName val="Falun i Nybro 24 Feb"/>
      <sheetName val="Falun i Nybro 23 Feb"/>
      <sheetName val="Norrbärke 2 Februari"/>
      <sheetName val="Mora GS 20 Januari"/>
      <sheetName val="Mora SG 19 Januari"/>
      <sheetName val="Poängberäk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80</v>
          </cell>
        </row>
        <row r="5">
          <cell r="A5">
            <v>3</v>
          </cell>
          <cell r="B5">
            <v>70</v>
          </cell>
        </row>
        <row r="6">
          <cell r="A6">
            <v>4</v>
          </cell>
          <cell r="B6">
            <v>60</v>
          </cell>
        </row>
        <row r="7">
          <cell r="A7">
            <v>5</v>
          </cell>
          <cell r="B7">
            <v>55</v>
          </cell>
        </row>
        <row r="8">
          <cell r="A8">
            <v>6</v>
          </cell>
          <cell r="B8">
            <v>50</v>
          </cell>
        </row>
        <row r="9">
          <cell r="A9">
            <v>7</v>
          </cell>
          <cell r="B9">
            <v>48</v>
          </cell>
        </row>
        <row r="10">
          <cell r="A10">
            <v>8</v>
          </cell>
          <cell r="B10">
            <v>46</v>
          </cell>
        </row>
        <row r="11">
          <cell r="A11">
            <v>9</v>
          </cell>
          <cell r="B11">
            <v>44</v>
          </cell>
        </row>
        <row r="12">
          <cell r="A12">
            <v>10</v>
          </cell>
          <cell r="B12">
            <v>42</v>
          </cell>
        </row>
        <row r="13">
          <cell r="A13">
            <v>11</v>
          </cell>
          <cell r="B13">
            <v>40</v>
          </cell>
        </row>
        <row r="14">
          <cell r="A14">
            <v>12</v>
          </cell>
          <cell r="B14">
            <v>39</v>
          </cell>
        </row>
        <row r="15">
          <cell r="A15">
            <v>13</v>
          </cell>
          <cell r="B15">
            <v>38</v>
          </cell>
        </row>
        <row r="16">
          <cell r="A16">
            <v>14</v>
          </cell>
          <cell r="B16">
            <v>37</v>
          </cell>
        </row>
        <row r="17">
          <cell r="A17">
            <v>15</v>
          </cell>
          <cell r="B17">
            <v>36</v>
          </cell>
        </row>
        <row r="18">
          <cell r="A18">
            <v>16</v>
          </cell>
          <cell r="B18">
            <v>35</v>
          </cell>
        </row>
        <row r="19">
          <cell r="A19">
            <v>17</v>
          </cell>
          <cell r="B19">
            <v>34</v>
          </cell>
        </row>
        <row r="20">
          <cell r="A20">
            <v>18</v>
          </cell>
          <cell r="B20">
            <v>33</v>
          </cell>
        </row>
        <row r="21">
          <cell r="A21">
            <v>19</v>
          </cell>
          <cell r="B21">
            <v>32</v>
          </cell>
        </row>
        <row r="22">
          <cell r="A22">
            <v>20</v>
          </cell>
          <cell r="B22">
            <v>31</v>
          </cell>
        </row>
        <row r="23">
          <cell r="A23">
            <v>21</v>
          </cell>
          <cell r="B23">
            <v>30</v>
          </cell>
        </row>
        <row r="24">
          <cell r="A24">
            <v>22</v>
          </cell>
          <cell r="B24">
            <v>29</v>
          </cell>
        </row>
        <row r="25">
          <cell r="A25">
            <v>23</v>
          </cell>
          <cell r="B25">
            <v>28</v>
          </cell>
        </row>
        <row r="26">
          <cell r="A26">
            <v>24</v>
          </cell>
          <cell r="B26">
            <v>27</v>
          </cell>
        </row>
        <row r="27">
          <cell r="A27">
            <v>25</v>
          </cell>
          <cell r="B27">
            <v>26</v>
          </cell>
        </row>
        <row r="28">
          <cell r="A28">
            <v>26</v>
          </cell>
          <cell r="B28">
            <v>25</v>
          </cell>
        </row>
        <row r="29">
          <cell r="A29">
            <v>27</v>
          </cell>
          <cell r="B29">
            <v>24</v>
          </cell>
        </row>
        <row r="30">
          <cell r="A30">
            <v>28</v>
          </cell>
          <cell r="B30">
            <v>23</v>
          </cell>
        </row>
        <row r="31">
          <cell r="A31">
            <v>29</v>
          </cell>
          <cell r="B31">
            <v>22</v>
          </cell>
        </row>
        <row r="32">
          <cell r="A32">
            <v>30</v>
          </cell>
          <cell r="B32">
            <v>21</v>
          </cell>
        </row>
        <row r="33">
          <cell r="A33">
            <v>31</v>
          </cell>
          <cell r="B33">
            <v>20</v>
          </cell>
        </row>
        <row r="34">
          <cell r="A34">
            <v>32</v>
          </cell>
          <cell r="B34">
            <v>19</v>
          </cell>
        </row>
        <row r="35">
          <cell r="A35">
            <v>33</v>
          </cell>
          <cell r="B35">
            <v>18</v>
          </cell>
        </row>
        <row r="36">
          <cell r="A36">
            <v>34</v>
          </cell>
          <cell r="B36">
            <v>17</v>
          </cell>
        </row>
        <row r="37">
          <cell r="A37">
            <v>35</v>
          </cell>
          <cell r="B37">
            <v>16</v>
          </cell>
        </row>
        <row r="38">
          <cell r="A38">
            <v>36</v>
          </cell>
          <cell r="B38">
            <v>15</v>
          </cell>
        </row>
        <row r="39">
          <cell r="A39">
            <v>37</v>
          </cell>
          <cell r="B39">
            <v>14</v>
          </cell>
        </row>
        <row r="40">
          <cell r="A40">
            <v>38</v>
          </cell>
          <cell r="B40">
            <v>13</v>
          </cell>
        </row>
        <row r="41">
          <cell r="A41">
            <v>39</v>
          </cell>
          <cell r="B41">
            <v>12</v>
          </cell>
        </row>
        <row r="42">
          <cell r="A42">
            <v>40</v>
          </cell>
          <cell r="B42">
            <v>11</v>
          </cell>
        </row>
        <row r="43">
          <cell r="A43">
            <v>41</v>
          </cell>
          <cell r="B43">
            <v>10</v>
          </cell>
        </row>
        <row r="44">
          <cell r="A44">
            <v>42</v>
          </cell>
          <cell r="B44">
            <v>9</v>
          </cell>
        </row>
        <row r="45">
          <cell r="A45">
            <v>43</v>
          </cell>
          <cell r="B45">
            <v>8</v>
          </cell>
        </row>
        <row r="46">
          <cell r="A46">
            <v>44</v>
          </cell>
          <cell r="B46">
            <v>7</v>
          </cell>
        </row>
        <row r="47">
          <cell r="A47">
            <v>45</v>
          </cell>
          <cell r="B47">
            <v>6</v>
          </cell>
        </row>
        <row r="48">
          <cell r="A48">
            <v>46</v>
          </cell>
          <cell r="B48">
            <v>5</v>
          </cell>
        </row>
        <row r="49">
          <cell r="A49">
            <v>47</v>
          </cell>
          <cell r="B49">
            <v>4</v>
          </cell>
        </row>
        <row r="50">
          <cell r="A50">
            <v>48</v>
          </cell>
          <cell r="B50">
            <v>3</v>
          </cell>
        </row>
        <row r="51">
          <cell r="A51">
            <v>49</v>
          </cell>
          <cell r="B51">
            <v>2</v>
          </cell>
        </row>
        <row r="52">
          <cell r="A52">
            <v>50</v>
          </cell>
          <cell r="B52">
            <v>1</v>
          </cell>
        </row>
        <row r="53">
          <cell r="A53">
            <v>99</v>
          </cell>
          <cell r="B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MainRegion$ResultList1$ListViewResultLists$ctrl0$GridViewResult','Sort$TotalTime')" TargetMode="External"/><Relationship Id="rId13" Type="http://schemas.openxmlformats.org/officeDocument/2006/relationships/hyperlink" Target="javascript:__doPostBack('ctl00$MainRegion$ResultList1$ListViewResultLists$ctrl1$GridViewResult','Sort$Organization')" TargetMode="External"/><Relationship Id="rId18" Type="http://schemas.openxmlformats.org/officeDocument/2006/relationships/hyperlink" Target="javascript:__doPostBack('ctl00$MainRegion$ResultList1$ListViewResultLists$ctrl2$GridViewResult','Sort$Bib')" TargetMode="External"/><Relationship Id="rId26" Type="http://schemas.openxmlformats.org/officeDocument/2006/relationships/hyperlink" Target="javascript:__doPostBack('ctl00$MainRegion$ResultList1$ListViewResultLists$ctrl3$GridViewResult','Sort$Bib')" TargetMode="External"/><Relationship Id="rId3" Type="http://schemas.openxmlformats.org/officeDocument/2006/relationships/hyperlink" Target="javascript:__doPostBack('ctl00$MainRegion$ResultList1$ListViewResultLists$ctrl0$GridViewResult','Sort$Name')" TargetMode="External"/><Relationship Id="rId21" Type="http://schemas.openxmlformats.org/officeDocument/2006/relationships/hyperlink" Target="javascript:__doPostBack('ctl00$MainRegion$ResultList1$ListViewResultLists$ctrl2$GridViewResult','Sort$Organization')" TargetMode="External"/><Relationship Id="rId7" Type="http://schemas.openxmlformats.org/officeDocument/2006/relationships/hyperlink" Target="javascript:__doPostBack('ctl00$MainRegion$ResultList1$ListViewResultLists$ctrl0$GridViewResult','Sort$Run2')" TargetMode="External"/><Relationship Id="rId12" Type="http://schemas.openxmlformats.org/officeDocument/2006/relationships/hyperlink" Target="javascript:__doPostBack('ctl00$MainRegion$ResultList1$ListViewResultLists$ctrl1$GridViewResult','Sort$Born')" TargetMode="External"/><Relationship Id="rId17" Type="http://schemas.openxmlformats.org/officeDocument/2006/relationships/hyperlink" Target="javascript:__doPostBack('ctl00$MainRegion$ResultList1$ListViewResultLists$ctrl2$GridViewResult','Sort$Rank')" TargetMode="External"/><Relationship Id="rId25" Type="http://schemas.openxmlformats.org/officeDocument/2006/relationships/hyperlink" Target="javascript:__doPostBack('ctl00$MainRegion$ResultList1$ListViewResultLists$ctrl3$GridViewResult','Sort$Rank')" TargetMode="External"/><Relationship Id="rId2" Type="http://schemas.openxmlformats.org/officeDocument/2006/relationships/hyperlink" Target="javascript:__doPostBack('ctl00$MainRegion$ResultList1$ListViewResultLists$ctrl0$GridViewResult','Sort$Bib')" TargetMode="External"/><Relationship Id="rId16" Type="http://schemas.openxmlformats.org/officeDocument/2006/relationships/hyperlink" Target="javascript:__doPostBack('ctl00$MainRegion$ResultList1$ListViewResultLists$ctrl1$GridViewResult','Sort$TotalTime')" TargetMode="External"/><Relationship Id="rId20" Type="http://schemas.openxmlformats.org/officeDocument/2006/relationships/hyperlink" Target="javascript:__doPostBack('ctl00$MainRegion$ResultList1$ListViewResultLists$ctrl2$GridViewResult','Sort$Born')" TargetMode="External"/><Relationship Id="rId29" Type="http://schemas.openxmlformats.org/officeDocument/2006/relationships/hyperlink" Target="javascript:__doPostBack('ctl00$MainRegion$ResultList1$ListViewResultLists$ctrl3$GridViewResult','Sort$Organization')" TargetMode="External"/><Relationship Id="rId1" Type="http://schemas.openxmlformats.org/officeDocument/2006/relationships/hyperlink" Target="javascript:__doPostBack('ctl00$MainRegion$ResultList1$ListViewResultLists$ctrl0$GridViewResult','Sort$Rank')" TargetMode="External"/><Relationship Id="rId6" Type="http://schemas.openxmlformats.org/officeDocument/2006/relationships/hyperlink" Target="javascript:__doPostBack('ctl00$MainRegion$ResultList1$ListViewResultLists$ctrl0$GridViewResult','Sort$Run1')" TargetMode="External"/><Relationship Id="rId11" Type="http://schemas.openxmlformats.org/officeDocument/2006/relationships/hyperlink" Target="javascript:__doPostBack('ctl00$MainRegion$ResultList1$ListViewResultLists$ctrl1$GridViewResult','Sort$Name')" TargetMode="External"/><Relationship Id="rId24" Type="http://schemas.openxmlformats.org/officeDocument/2006/relationships/hyperlink" Target="javascript:__doPostBack('ctl00$MainRegion$ResultList1$ListViewResultLists$ctrl2$GridViewResult','Sort$TotalTime')" TargetMode="External"/><Relationship Id="rId32" Type="http://schemas.openxmlformats.org/officeDocument/2006/relationships/hyperlink" Target="javascript:__doPostBack('ctl00$MainRegion$ResultList1$ListViewResultLists$ctrl3$GridViewResult','Sort$TotalTime')" TargetMode="External"/><Relationship Id="rId5" Type="http://schemas.openxmlformats.org/officeDocument/2006/relationships/hyperlink" Target="javascript:__doPostBack('ctl00$MainRegion$ResultList1$ListViewResultLists$ctrl0$GridViewResult','Sort$Organization')" TargetMode="External"/><Relationship Id="rId15" Type="http://schemas.openxmlformats.org/officeDocument/2006/relationships/hyperlink" Target="javascript:__doPostBack('ctl00$MainRegion$ResultList1$ListViewResultLists$ctrl1$GridViewResult','Sort$Run2')" TargetMode="External"/><Relationship Id="rId23" Type="http://schemas.openxmlformats.org/officeDocument/2006/relationships/hyperlink" Target="javascript:__doPostBack('ctl00$MainRegion$ResultList1$ListViewResultLists$ctrl2$GridViewResult','Sort$Run2')" TargetMode="External"/><Relationship Id="rId28" Type="http://schemas.openxmlformats.org/officeDocument/2006/relationships/hyperlink" Target="javascript:__doPostBack('ctl00$MainRegion$ResultList1$ListViewResultLists$ctrl3$GridViewResult','Sort$Born')" TargetMode="External"/><Relationship Id="rId10" Type="http://schemas.openxmlformats.org/officeDocument/2006/relationships/hyperlink" Target="javascript:__doPostBack('ctl00$MainRegion$ResultList1$ListViewResultLists$ctrl1$GridViewResult','Sort$Bib')" TargetMode="External"/><Relationship Id="rId19" Type="http://schemas.openxmlformats.org/officeDocument/2006/relationships/hyperlink" Target="javascript:__doPostBack('ctl00$MainRegion$ResultList1$ListViewResultLists$ctrl2$GridViewResult','Sort$Name')" TargetMode="External"/><Relationship Id="rId31" Type="http://schemas.openxmlformats.org/officeDocument/2006/relationships/hyperlink" Target="javascript:__doPostBack('ctl00$MainRegion$ResultList1$ListViewResultLists$ctrl3$GridViewResult','Sort$Run2')" TargetMode="External"/><Relationship Id="rId4" Type="http://schemas.openxmlformats.org/officeDocument/2006/relationships/hyperlink" Target="javascript:__doPostBack('ctl00$MainRegion$ResultList1$ListViewResultLists$ctrl0$GridViewResult','Sort$Born')" TargetMode="External"/><Relationship Id="rId9" Type="http://schemas.openxmlformats.org/officeDocument/2006/relationships/hyperlink" Target="javascript:__doPostBack('ctl00$MainRegion$ResultList1$ListViewResultLists$ctrl1$GridViewResult','Sort$Rank')" TargetMode="External"/><Relationship Id="rId14" Type="http://schemas.openxmlformats.org/officeDocument/2006/relationships/hyperlink" Target="javascript:__doPostBack('ctl00$MainRegion$ResultList1$ListViewResultLists$ctrl1$GridViewResult','Sort$Run1')" TargetMode="External"/><Relationship Id="rId22" Type="http://schemas.openxmlformats.org/officeDocument/2006/relationships/hyperlink" Target="javascript:__doPostBack('ctl00$MainRegion$ResultList1$ListViewResultLists$ctrl2$GridViewResult','Sort$Run1')" TargetMode="External"/><Relationship Id="rId27" Type="http://schemas.openxmlformats.org/officeDocument/2006/relationships/hyperlink" Target="javascript:__doPostBack('ctl00$MainRegion$ResultList1$ListViewResultLists$ctrl3$GridViewResult','Sort$Name')" TargetMode="External"/><Relationship Id="rId30" Type="http://schemas.openxmlformats.org/officeDocument/2006/relationships/hyperlink" Target="javascript:__doPostBack('ctl00$MainRegion$ResultList1$ListViewResultLists$ctrl3$GridViewResult','Sort$Run1')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MainRegion$ResultList1$ListViewResultLists$ctrl0$GridViewResult','Sort$TotalTime')" TargetMode="External"/><Relationship Id="rId13" Type="http://schemas.openxmlformats.org/officeDocument/2006/relationships/hyperlink" Target="javascript:__doPostBack('ctl00$MainRegion$ResultList1$ListViewResultLists$ctrl1$GridViewResult','Sort$Organization')" TargetMode="External"/><Relationship Id="rId18" Type="http://schemas.openxmlformats.org/officeDocument/2006/relationships/hyperlink" Target="javascript:__doPostBack('ctl00$MainRegion$ResultList1$ListViewResultLists$ctrl2$GridViewResult','Sort$Bib')" TargetMode="External"/><Relationship Id="rId26" Type="http://schemas.openxmlformats.org/officeDocument/2006/relationships/hyperlink" Target="javascript:__doPostBack('ctl00$MainRegion$ResultList1$ListViewResultLists$ctrl3$GridViewResult','Sort$Bib')" TargetMode="External"/><Relationship Id="rId3" Type="http://schemas.openxmlformats.org/officeDocument/2006/relationships/hyperlink" Target="javascript:__doPostBack('ctl00$MainRegion$ResultList1$ListViewResultLists$ctrl0$GridViewResult','Sort$Name')" TargetMode="External"/><Relationship Id="rId21" Type="http://schemas.openxmlformats.org/officeDocument/2006/relationships/hyperlink" Target="javascript:__doPostBack('ctl00$MainRegion$ResultList1$ListViewResultLists$ctrl2$GridViewResult','Sort$Organization')" TargetMode="External"/><Relationship Id="rId7" Type="http://schemas.openxmlformats.org/officeDocument/2006/relationships/hyperlink" Target="javascript:__doPostBack('ctl00$MainRegion$ResultList1$ListViewResultLists$ctrl0$GridViewResult','Sort$Run2')" TargetMode="External"/><Relationship Id="rId12" Type="http://schemas.openxmlformats.org/officeDocument/2006/relationships/hyperlink" Target="javascript:__doPostBack('ctl00$MainRegion$ResultList1$ListViewResultLists$ctrl1$GridViewResult','Sort$Born')" TargetMode="External"/><Relationship Id="rId17" Type="http://schemas.openxmlformats.org/officeDocument/2006/relationships/hyperlink" Target="javascript:__doPostBack('ctl00$MainRegion$ResultList1$ListViewResultLists$ctrl2$GridViewResult','Sort$Rank')" TargetMode="External"/><Relationship Id="rId25" Type="http://schemas.openxmlformats.org/officeDocument/2006/relationships/hyperlink" Target="javascript:__doPostBack('ctl00$MainRegion$ResultList1$ListViewResultLists$ctrl3$GridViewResult','Sort$Rank')" TargetMode="External"/><Relationship Id="rId2" Type="http://schemas.openxmlformats.org/officeDocument/2006/relationships/hyperlink" Target="javascript:__doPostBack('ctl00$MainRegion$ResultList1$ListViewResultLists$ctrl0$GridViewResult','Sort$Bib')" TargetMode="External"/><Relationship Id="rId16" Type="http://schemas.openxmlformats.org/officeDocument/2006/relationships/hyperlink" Target="javascript:__doPostBack('ctl00$MainRegion$ResultList1$ListViewResultLists$ctrl1$GridViewResult','Sort$TotalTime')" TargetMode="External"/><Relationship Id="rId20" Type="http://schemas.openxmlformats.org/officeDocument/2006/relationships/hyperlink" Target="javascript:__doPostBack('ctl00$MainRegion$ResultList1$ListViewResultLists$ctrl2$GridViewResult','Sort$Born')" TargetMode="External"/><Relationship Id="rId29" Type="http://schemas.openxmlformats.org/officeDocument/2006/relationships/hyperlink" Target="javascript:__doPostBack('ctl00$MainRegion$ResultList1$ListViewResultLists$ctrl3$GridViewResult','Sort$Organization')" TargetMode="External"/><Relationship Id="rId1" Type="http://schemas.openxmlformats.org/officeDocument/2006/relationships/hyperlink" Target="javascript:__doPostBack('ctl00$MainRegion$ResultList1$ListViewResultLists$ctrl0$GridViewResult','Sort$Rank')" TargetMode="External"/><Relationship Id="rId6" Type="http://schemas.openxmlformats.org/officeDocument/2006/relationships/hyperlink" Target="javascript:__doPostBack('ctl00$MainRegion$ResultList1$ListViewResultLists$ctrl0$GridViewResult','Sort$Run1')" TargetMode="External"/><Relationship Id="rId11" Type="http://schemas.openxmlformats.org/officeDocument/2006/relationships/hyperlink" Target="javascript:__doPostBack('ctl00$MainRegion$ResultList1$ListViewResultLists$ctrl1$GridViewResult','Sort$Name')" TargetMode="External"/><Relationship Id="rId24" Type="http://schemas.openxmlformats.org/officeDocument/2006/relationships/hyperlink" Target="javascript:__doPostBack('ctl00$MainRegion$ResultList1$ListViewResultLists$ctrl2$GridViewResult','Sort$TotalTime')" TargetMode="External"/><Relationship Id="rId32" Type="http://schemas.openxmlformats.org/officeDocument/2006/relationships/hyperlink" Target="javascript:__doPostBack('ctl00$MainRegion$ResultList1$ListViewResultLists$ctrl3$GridViewResult','Sort$TotalTime')" TargetMode="External"/><Relationship Id="rId5" Type="http://schemas.openxmlformats.org/officeDocument/2006/relationships/hyperlink" Target="javascript:__doPostBack('ctl00$MainRegion$ResultList1$ListViewResultLists$ctrl0$GridViewResult','Sort$Organization')" TargetMode="External"/><Relationship Id="rId15" Type="http://schemas.openxmlformats.org/officeDocument/2006/relationships/hyperlink" Target="javascript:__doPostBack('ctl00$MainRegion$ResultList1$ListViewResultLists$ctrl1$GridViewResult','Sort$Run2')" TargetMode="External"/><Relationship Id="rId23" Type="http://schemas.openxmlformats.org/officeDocument/2006/relationships/hyperlink" Target="javascript:__doPostBack('ctl00$MainRegion$ResultList1$ListViewResultLists$ctrl2$GridViewResult','Sort$Run2')" TargetMode="External"/><Relationship Id="rId28" Type="http://schemas.openxmlformats.org/officeDocument/2006/relationships/hyperlink" Target="javascript:__doPostBack('ctl00$MainRegion$ResultList1$ListViewResultLists$ctrl3$GridViewResult','Sort$Born')" TargetMode="External"/><Relationship Id="rId10" Type="http://schemas.openxmlformats.org/officeDocument/2006/relationships/hyperlink" Target="javascript:__doPostBack('ctl00$MainRegion$ResultList1$ListViewResultLists$ctrl1$GridViewResult','Sort$Bib')" TargetMode="External"/><Relationship Id="rId19" Type="http://schemas.openxmlformats.org/officeDocument/2006/relationships/hyperlink" Target="javascript:__doPostBack('ctl00$MainRegion$ResultList1$ListViewResultLists$ctrl2$GridViewResult','Sort$Name')" TargetMode="External"/><Relationship Id="rId31" Type="http://schemas.openxmlformats.org/officeDocument/2006/relationships/hyperlink" Target="javascript:__doPostBack('ctl00$MainRegion$ResultList1$ListViewResultLists$ctrl3$GridViewResult','Sort$Run2')" TargetMode="External"/><Relationship Id="rId4" Type="http://schemas.openxmlformats.org/officeDocument/2006/relationships/hyperlink" Target="javascript:__doPostBack('ctl00$MainRegion$ResultList1$ListViewResultLists$ctrl0$GridViewResult','Sort$Born')" TargetMode="External"/><Relationship Id="rId9" Type="http://schemas.openxmlformats.org/officeDocument/2006/relationships/hyperlink" Target="javascript:__doPostBack('ctl00$MainRegion$ResultList1$ListViewResultLists$ctrl1$GridViewResult','Sort$Rank')" TargetMode="External"/><Relationship Id="rId14" Type="http://schemas.openxmlformats.org/officeDocument/2006/relationships/hyperlink" Target="javascript:__doPostBack('ctl00$MainRegion$ResultList1$ListViewResultLists$ctrl1$GridViewResult','Sort$Run1')" TargetMode="External"/><Relationship Id="rId22" Type="http://schemas.openxmlformats.org/officeDocument/2006/relationships/hyperlink" Target="javascript:__doPostBack('ctl00$MainRegion$ResultList1$ListViewResultLists$ctrl2$GridViewResult','Sort$Run1')" TargetMode="External"/><Relationship Id="rId27" Type="http://schemas.openxmlformats.org/officeDocument/2006/relationships/hyperlink" Target="javascript:__doPostBack('ctl00$MainRegion$ResultList1$ListViewResultLists$ctrl3$GridViewResult','Sort$Name')" TargetMode="External"/><Relationship Id="rId30" Type="http://schemas.openxmlformats.org/officeDocument/2006/relationships/hyperlink" Target="javascript:__doPostBack('ctl00$MainRegion$ResultList1$ListViewResultLists$ctrl3$GridViewResult','Sort$Run1'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5"/>
  <sheetViews>
    <sheetView zoomScale="80" zoomScaleNormal="80" workbookViewId="0">
      <pane xSplit="3" ySplit="1" topLeftCell="D123" activePane="bottomRight" state="frozen"/>
      <selection pane="topRight" activeCell="D1" sqref="D1"/>
      <selection pane="bottomLeft" activeCell="A2" sqref="A2"/>
      <selection pane="bottomRight" activeCell="J146" sqref="J146"/>
    </sheetView>
  </sheetViews>
  <sheetFormatPr defaultRowHeight="15" x14ac:dyDescent="0.25"/>
  <cols>
    <col min="1" max="1" width="8.140625" bestFit="1" customWidth="1"/>
    <col min="2" max="2" width="11.85546875" customWidth="1"/>
    <col min="3" max="3" width="10.140625" bestFit="1" customWidth="1"/>
    <col min="4" max="4" width="33.42578125" style="2" hidden="1" customWidth="1"/>
    <col min="5" max="5" width="61.7109375" style="2" hidden="1" customWidth="1"/>
    <col min="6" max="6" width="41.28515625" style="2" hidden="1" customWidth="1"/>
    <col min="7" max="7" width="61.5703125" style="2" hidden="1" customWidth="1"/>
    <col min="8" max="8" width="40.7109375" style="35" customWidth="1"/>
    <col min="9" max="9" width="52.85546875" style="35" bestFit="1" customWidth="1"/>
    <col min="10" max="10" width="48" style="35" bestFit="1" customWidth="1"/>
  </cols>
  <sheetData>
    <row r="1" spans="1:8" x14ac:dyDescent="0.25">
      <c r="A1" s="5"/>
      <c r="B1" s="6" t="s">
        <v>0</v>
      </c>
      <c r="C1" s="7" t="s">
        <v>1</v>
      </c>
      <c r="D1" s="8" t="s">
        <v>41</v>
      </c>
      <c r="E1" s="8" t="s">
        <v>74</v>
      </c>
      <c r="F1" s="8" t="s">
        <v>42</v>
      </c>
      <c r="G1" s="8" t="s">
        <v>75</v>
      </c>
      <c r="H1" s="8" t="s">
        <v>2</v>
      </c>
    </row>
    <row r="2" spans="1:8" hidden="1" x14ac:dyDescent="0.25">
      <c r="A2" s="15" t="s">
        <v>3</v>
      </c>
      <c r="B2" s="9" t="s">
        <v>4</v>
      </c>
      <c r="C2" s="10">
        <v>43738</v>
      </c>
      <c r="D2" s="3"/>
      <c r="E2" s="3"/>
      <c r="F2" s="3"/>
      <c r="G2" s="3"/>
      <c r="H2" s="40"/>
    </row>
    <row r="3" spans="1:8" hidden="1" x14ac:dyDescent="0.25">
      <c r="A3" s="16"/>
      <c r="B3" s="9" t="s">
        <v>5</v>
      </c>
      <c r="C3" s="10">
        <v>43739</v>
      </c>
      <c r="D3" s="3"/>
      <c r="E3" s="3"/>
      <c r="F3" s="3"/>
      <c r="G3" s="3"/>
      <c r="H3" s="40"/>
    </row>
    <row r="4" spans="1:8" hidden="1" x14ac:dyDescent="0.25">
      <c r="A4" s="16"/>
      <c r="B4" s="9" t="s">
        <v>6</v>
      </c>
      <c r="C4" s="10">
        <v>43740</v>
      </c>
      <c r="D4" s="3"/>
      <c r="E4" s="3"/>
      <c r="F4" s="3"/>
      <c r="G4" s="3"/>
      <c r="H4" s="40"/>
    </row>
    <row r="5" spans="1:8" hidden="1" x14ac:dyDescent="0.25">
      <c r="A5" s="16"/>
      <c r="B5" s="9" t="s">
        <v>7</v>
      </c>
      <c r="C5" s="10">
        <v>43741</v>
      </c>
      <c r="D5" s="3"/>
      <c r="E5" s="3"/>
      <c r="F5" s="3"/>
      <c r="G5" s="3"/>
      <c r="H5" s="40"/>
    </row>
    <row r="6" spans="1:8" hidden="1" x14ac:dyDescent="0.25">
      <c r="A6" s="16"/>
      <c r="B6" s="9" t="s">
        <v>8</v>
      </c>
      <c r="C6" s="10">
        <v>43742</v>
      </c>
      <c r="D6" s="3"/>
      <c r="E6" s="3"/>
      <c r="F6" s="3"/>
      <c r="G6" s="3"/>
      <c r="H6" s="40"/>
    </row>
    <row r="7" spans="1:8" hidden="1" x14ac:dyDescent="0.25">
      <c r="A7" s="16"/>
      <c r="B7" s="9" t="s">
        <v>9</v>
      </c>
      <c r="C7" s="10">
        <v>43743</v>
      </c>
      <c r="D7" s="3"/>
      <c r="E7" s="3"/>
      <c r="F7" s="3"/>
      <c r="G7" s="3"/>
      <c r="H7" s="40"/>
    </row>
    <row r="8" spans="1:8" hidden="1" x14ac:dyDescent="0.25">
      <c r="A8" s="16"/>
      <c r="B8" s="9" t="s">
        <v>10</v>
      </c>
      <c r="C8" s="10">
        <v>43744</v>
      </c>
      <c r="D8" s="3"/>
      <c r="E8" s="3"/>
      <c r="F8" s="3"/>
      <c r="G8" s="3"/>
      <c r="H8" s="40"/>
    </row>
    <row r="9" spans="1:8" hidden="1" x14ac:dyDescent="0.25">
      <c r="A9" s="15" t="s">
        <v>11</v>
      </c>
      <c r="B9" s="9" t="s">
        <v>4</v>
      </c>
      <c r="C9" s="10">
        <v>43745</v>
      </c>
      <c r="D9" s="3"/>
      <c r="E9" s="3"/>
      <c r="F9" s="3"/>
      <c r="G9" s="3"/>
      <c r="H9" s="40"/>
    </row>
    <row r="10" spans="1:8" hidden="1" x14ac:dyDescent="0.25">
      <c r="A10" s="16"/>
      <c r="B10" s="9" t="s">
        <v>5</v>
      </c>
      <c r="C10" s="10">
        <v>43746</v>
      </c>
      <c r="D10" s="3"/>
      <c r="E10" s="3"/>
      <c r="F10" s="3"/>
      <c r="G10" s="3"/>
      <c r="H10" s="40"/>
    </row>
    <row r="11" spans="1:8" hidden="1" x14ac:dyDescent="0.25">
      <c r="A11" s="16"/>
      <c r="B11" s="9" t="s">
        <v>6</v>
      </c>
      <c r="C11" s="10">
        <v>43747</v>
      </c>
      <c r="D11" s="3"/>
      <c r="E11" s="3"/>
      <c r="F11" s="3"/>
      <c r="G11" s="3"/>
      <c r="H11" s="40"/>
    </row>
    <row r="12" spans="1:8" hidden="1" x14ac:dyDescent="0.25">
      <c r="A12" s="16"/>
      <c r="B12" s="9" t="s">
        <v>7</v>
      </c>
      <c r="C12" s="10">
        <v>43748</v>
      </c>
      <c r="D12" s="3"/>
      <c r="E12" s="3"/>
      <c r="F12" s="3"/>
      <c r="G12" s="3"/>
      <c r="H12" s="40"/>
    </row>
    <row r="13" spans="1:8" hidden="1" x14ac:dyDescent="0.25">
      <c r="A13" s="16"/>
      <c r="B13" s="9" t="s">
        <v>8</v>
      </c>
      <c r="C13" s="10">
        <v>43749</v>
      </c>
      <c r="D13" s="3"/>
      <c r="E13" s="3"/>
      <c r="F13" s="3"/>
      <c r="G13" s="3"/>
      <c r="H13" s="40"/>
    </row>
    <row r="14" spans="1:8" hidden="1" x14ac:dyDescent="0.25">
      <c r="A14" s="16"/>
      <c r="B14" s="9" t="s">
        <v>9</v>
      </c>
      <c r="C14" s="10">
        <v>43750</v>
      </c>
      <c r="D14" s="3"/>
      <c r="E14" s="3"/>
      <c r="F14" s="3"/>
      <c r="G14" s="3"/>
      <c r="H14" s="40"/>
    </row>
    <row r="15" spans="1:8" hidden="1" x14ac:dyDescent="0.25">
      <c r="A15" s="16"/>
      <c r="B15" s="9" t="s">
        <v>10</v>
      </c>
      <c r="C15" s="10">
        <v>43751</v>
      </c>
      <c r="D15" s="3"/>
      <c r="E15" s="3"/>
      <c r="F15" s="3"/>
      <c r="G15" s="3"/>
      <c r="H15" s="40"/>
    </row>
    <row r="16" spans="1:8" hidden="1" x14ac:dyDescent="0.25">
      <c r="A16" s="15" t="s">
        <v>12</v>
      </c>
      <c r="B16" s="9" t="s">
        <v>4</v>
      </c>
      <c r="C16" s="10">
        <v>43752</v>
      </c>
      <c r="D16" s="3"/>
      <c r="E16" s="3"/>
      <c r="F16" s="3"/>
      <c r="G16" s="3"/>
      <c r="H16" s="40"/>
    </row>
    <row r="17" spans="1:8" hidden="1" x14ac:dyDescent="0.25">
      <c r="A17" s="16"/>
      <c r="B17" s="9" t="s">
        <v>5</v>
      </c>
      <c r="C17" s="10">
        <v>43753</v>
      </c>
      <c r="D17" s="3"/>
      <c r="E17" s="3"/>
      <c r="F17" s="3"/>
      <c r="G17" s="3"/>
      <c r="H17" s="40"/>
    </row>
    <row r="18" spans="1:8" hidden="1" x14ac:dyDescent="0.25">
      <c r="A18" s="16"/>
      <c r="B18" s="9" t="s">
        <v>6</v>
      </c>
      <c r="C18" s="10">
        <v>43754</v>
      </c>
      <c r="D18" s="3"/>
      <c r="E18" s="3"/>
      <c r="F18" s="3"/>
      <c r="G18" s="3"/>
      <c r="H18" s="40"/>
    </row>
    <row r="19" spans="1:8" hidden="1" x14ac:dyDescent="0.25">
      <c r="A19" s="16"/>
      <c r="B19" s="9" t="s">
        <v>7</v>
      </c>
      <c r="C19" s="10">
        <v>43755</v>
      </c>
      <c r="D19" s="3"/>
      <c r="E19" s="3"/>
      <c r="F19" s="3"/>
      <c r="G19" s="3"/>
      <c r="H19" s="40"/>
    </row>
    <row r="20" spans="1:8" hidden="1" x14ac:dyDescent="0.25">
      <c r="A20" s="16"/>
      <c r="B20" s="9" t="s">
        <v>8</v>
      </c>
      <c r="C20" s="10">
        <v>43756</v>
      </c>
      <c r="D20" s="3"/>
      <c r="E20" s="3"/>
      <c r="F20" s="3"/>
      <c r="G20" s="3"/>
      <c r="H20" s="40"/>
    </row>
    <row r="21" spans="1:8" hidden="1" x14ac:dyDescent="0.25">
      <c r="A21" s="16"/>
      <c r="B21" s="9" t="s">
        <v>9</v>
      </c>
      <c r="C21" s="10">
        <v>43757</v>
      </c>
      <c r="D21" s="3"/>
      <c r="E21" s="3"/>
      <c r="F21" s="3"/>
      <c r="G21" s="3"/>
      <c r="H21" s="40"/>
    </row>
    <row r="22" spans="1:8" hidden="1" x14ac:dyDescent="0.25">
      <c r="A22" s="16"/>
      <c r="B22" s="9" t="s">
        <v>10</v>
      </c>
      <c r="C22" s="10">
        <v>43758</v>
      </c>
      <c r="D22" s="3"/>
      <c r="E22" s="3"/>
      <c r="F22" s="3"/>
      <c r="G22" s="3"/>
      <c r="H22" s="40"/>
    </row>
    <row r="23" spans="1:8" hidden="1" x14ac:dyDescent="0.25">
      <c r="A23" s="15" t="s">
        <v>13</v>
      </c>
      <c r="B23" s="9" t="s">
        <v>4</v>
      </c>
      <c r="C23" s="10">
        <v>43759</v>
      </c>
      <c r="D23" s="3"/>
      <c r="E23" s="3"/>
      <c r="F23" s="3"/>
      <c r="G23" s="3"/>
      <c r="H23" s="40"/>
    </row>
    <row r="24" spans="1:8" hidden="1" x14ac:dyDescent="0.25">
      <c r="A24" s="16"/>
      <c r="B24" s="9" t="s">
        <v>5</v>
      </c>
      <c r="C24" s="10">
        <v>43760</v>
      </c>
      <c r="D24" s="3"/>
      <c r="E24" s="3"/>
      <c r="F24" s="3"/>
      <c r="G24" s="3"/>
      <c r="H24" s="40"/>
    </row>
    <row r="25" spans="1:8" hidden="1" x14ac:dyDescent="0.25">
      <c r="A25" s="16"/>
      <c r="B25" s="9" t="s">
        <v>6</v>
      </c>
      <c r="C25" s="10">
        <v>43761</v>
      </c>
      <c r="D25" s="3"/>
      <c r="E25" s="3"/>
      <c r="F25" s="3"/>
      <c r="G25" s="3"/>
      <c r="H25" s="40"/>
    </row>
    <row r="26" spans="1:8" hidden="1" x14ac:dyDescent="0.25">
      <c r="A26" s="16"/>
      <c r="B26" s="9" t="s">
        <v>7</v>
      </c>
      <c r="C26" s="10">
        <v>43762</v>
      </c>
      <c r="D26" s="3"/>
      <c r="E26" s="3"/>
      <c r="F26" s="3"/>
      <c r="G26" s="3"/>
      <c r="H26" s="40"/>
    </row>
    <row r="27" spans="1:8" hidden="1" x14ac:dyDescent="0.25">
      <c r="A27" s="16"/>
      <c r="B27" s="9" t="s">
        <v>8</v>
      </c>
      <c r="C27" s="10">
        <v>43763</v>
      </c>
      <c r="D27" s="3"/>
      <c r="E27" s="3"/>
      <c r="F27" s="3"/>
      <c r="G27" s="3"/>
      <c r="H27" s="40"/>
    </row>
    <row r="28" spans="1:8" hidden="1" x14ac:dyDescent="0.25">
      <c r="A28" s="16"/>
      <c r="B28" s="9" t="s">
        <v>9</v>
      </c>
      <c r="C28" s="10">
        <v>43764</v>
      </c>
      <c r="D28" s="3" t="s">
        <v>56</v>
      </c>
      <c r="E28" s="3"/>
      <c r="F28" s="3"/>
      <c r="G28" s="3"/>
      <c r="H28" s="40"/>
    </row>
    <row r="29" spans="1:8" hidden="1" x14ac:dyDescent="0.25">
      <c r="A29" s="16"/>
      <c r="B29" s="9" t="s">
        <v>10</v>
      </c>
      <c r="C29" s="10">
        <v>43765</v>
      </c>
      <c r="D29" s="3" t="s">
        <v>57</v>
      </c>
      <c r="E29" s="3"/>
      <c r="F29" s="3"/>
      <c r="G29" s="3"/>
      <c r="H29" s="40"/>
    </row>
    <row r="30" spans="1:8" hidden="1" x14ac:dyDescent="0.25">
      <c r="A30" s="15" t="s">
        <v>14</v>
      </c>
      <c r="B30" s="9" t="s">
        <v>4</v>
      </c>
      <c r="C30" s="10">
        <v>43766</v>
      </c>
      <c r="D30" s="3"/>
      <c r="E30" s="3"/>
      <c r="F30" s="3"/>
      <c r="G30" s="3"/>
      <c r="H30" s="40"/>
    </row>
    <row r="31" spans="1:8" hidden="1" x14ac:dyDescent="0.25">
      <c r="A31" s="16"/>
      <c r="B31" s="9" t="s">
        <v>5</v>
      </c>
      <c r="C31" s="10">
        <v>43767</v>
      </c>
      <c r="D31" s="3"/>
      <c r="E31" s="3"/>
      <c r="F31" s="3"/>
      <c r="G31" s="3"/>
      <c r="H31" s="40"/>
    </row>
    <row r="32" spans="1:8" hidden="1" x14ac:dyDescent="0.25">
      <c r="A32" s="16"/>
      <c r="B32" s="9" t="s">
        <v>6</v>
      </c>
      <c r="C32" s="10">
        <v>43768</v>
      </c>
      <c r="D32" s="3"/>
      <c r="E32" s="3"/>
      <c r="F32" s="3"/>
      <c r="G32" s="3"/>
      <c r="H32" s="40"/>
    </row>
    <row r="33" spans="1:8" hidden="1" x14ac:dyDescent="0.25">
      <c r="A33" s="16"/>
      <c r="B33" s="9" t="s">
        <v>7</v>
      </c>
      <c r="C33" s="10">
        <v>43769</v>
      </c>
      <c r="D33" s="3"/>
      <c r="E33" s="3"/>
      <c r="F33" s="3"/>
      <c r="G33" s="3"/>
      <c r="H33" s="40"/>
    </row>
    <row r="34" spans="1:8" hidden="1" x14ac:dyDescent="0.25">
      <c r="A34" s="16"/>
      <c r="B34" s="11" t="s">
        <v>8</v>
      </c>
      <c r="C34" s="10">
        <v>43770</v>
      </c>
      <c r="D34" s="3"/>
      <c r="E34" s="3"/>
      <c r="F34" s="3"/>
      <c r="G34" s="3"/>
      <c r="H34" s="40"/>
    </row>
    <row r="35" spans="1:8" hidden="1" x14ac:dyDescent="0.25">
      <c r="A35" s="16"/>
      <c r="B35" s="9" t="s">
        <v>9</v>
      </c>
      <c r="C35" s="10">
        <v>43771</v>
      </c>
      <c r="D35" s="3"/>
      <c r="E35" s="3"/>
      <c r="F35" s="3"/>
      <c r="G35" s="3"/>
      <c r="H35" s="40"/>
    </row>
    <row r="36" spans="1:8" hidden="1" x14ac:dyDescent="0.25">
      <c r="A36" s="16"/>
      <c r="B36" s="9" t="s">
        <v>10</v>
      </c>
      <c r="C36" s="10">
        <v>43772</v>
      </c>
      <c r="D36" s="3"/>
      <c r="E36" s="3"/>
      <c r="F36" s="3"/>
      <c r="G36" s="3"/>
      <c r="H36" s="40"/>
    </row>
    <row r="37" spans="1:8" hidden="1" x14ac:dyDescent="0.25">
      <c r="A37" s="15" t="s">
        <v>15</v>
      </c>
      <c r="B37" s="9" t="s">
        <v>4</v>
      </c>
      <c r="C37" s="10">
        <v>43773</v>
      </c>
      <c r="D37" s="3"/>
      <c r="E37" s="3"/>
      <c r="F37" s="3"/>
      <c r="G37" s="3"/>
      <c r="H37" s="40"/>
    </row>
    <row r="38" spans="1:8" hidden="1" x14ac:dyDescent="0.25">
      <c r="A38" s="16"/>
      <c r="B38" s="9" t="s">
        <v>5</v>
      </c>
      <c r="C38" s="10">
        <v>43774</v>
      </c>
      <c r="D38" s="3"/>
      <c r="E38" s="3"/>
      <c r="F38" s="3"/>
      <c r="G38" s="3"/>
      <c r="H38" s="40"/>
    </row>
    <row r="39" spans="1:8" hidden="1" x14ac:dyDescent="0.25">
      <c r="A39" s="16"/>
      <c r="B39" s="9" t="s">
        <v>6</v>
      </c>
      <c r="C39" s="10">
        <v>43775</v>
      </c>
      <c r="D39" s="3"/>
      <c r="E39" s="3"/>
      <c r="F39" s="3"/>
      <c r="G39" s="3"/>
      <c r="H39" s="40"/>
    </row>
    <row r="40" spans="1:8" hidden="1" x14ac:dyDescent="0.25">
      <c r="A40" s="16"/>
      <c r="B40" s="9" t="s">
        <v>7</v>
      </c>
      <c r="C40" s="10">
        <v>43776</v>
      </c>
      <c r="D40" s="3"/>
      <c r="E40" s="3"/>
      <c r="F40" s="3"/>
      <c r="G40" s="3"/>
      <c r="H40" s="40"/>
    </row>
    <row r="41" spans="1:8" hidden="1" x14ac:dyDescent="0.25">
      <c r="A41" s="16"/>
      <c r="B41" s="9" t="s">
        <v>8</v>
      </c>
      <c r="C41" s="10">
        <v>43777</v>
      </c>
      <c r="D41" s="3"/>
      <c r="E41" s="3"/>
      <c r="F41" s="3"/>
      <c r="G41" s="3"/>
      <c r="H41" s="40"/>
    </row>
    <row r="42" spans="1:8" hidden="1" x14ac:dyDescent="0.25">
      <c r="A42" s="16"/>
      <c r="B42" s="9" t="s">
        <v>9</v>
      </c>
      <c r="C42" s="10">
        <v>43778</v>
      </c>
      <c r="D42" s="3"/>
      <c r="E42" s="3"/>
      <c r="F42" s="3"/>
      <c r="G42" s="3"/>
      <c r="H42" s="40"/>
    </row>
    <row r="43" spans="1:8" hidden="1" x14ac:dyDescent="0.25">
      <c r="A43" s="16"/>
      <c r="B43" s="9" t="s">
        <v>10</v>
      </c>
      <c r="C43" s="10">
        <v>43779</v>
      </c>
      <c r="D43" s="3"/>
      <c r="E43" s="3"/>
      <c r="F43" s="3"/>
      <c r="G43" s="3"/>
      <c r="H43" s="40"/>
    </row>
    <row r="44" spans="1:8" hidden="1" x14ac:dyDescent="0.25">
      <c r="A44" s="15" t="s">
        <v>16</v>
      </c>
      <c r="B44" s="9" t="s">
        <v>4</v>
      </c>
      <c r="C44" s="10">
        <v>43780</v>
      </c>
      <c r="D44" s="3"/>
      <c r="E44" s="3"/>
      <c r="F44" s="3"/>
      <c r="G44" s="3"/>
      <c r="H44" s="40"/>
    </row>
    <row r="45" spans="1:8" hidden="1" x14ac:dyDescent="0.25">
      <c r="A45" s="16"/>
      <c r="B45" s="9" t="s">
        <v>5</v>
      </c>
      <c r="C45" s="10">
        <v>43781</v>
      </c>
      <c r="D45" s="3"/>
      <c r="E45" s="3"/>
      <c r="F45" s="3"/>
      <c r="G45" s="3"/>
      <c r="H45" s="40"/>
    </row>
    <row r="46" spans="1:8" hidden="1" x14ac:dyDescent="0.25">
      <c r="A46" s="16"/>
      <c r="B46" s="9" t="s">
        <v>6</v>
      </c>
      <c r="C46" s="10">
        <v>43782</v>
      </c>
      <c r="D46" s="3"/>
      <c r="E46" s="3"/>
      <c r="F46" s="3"/>
      <c r="G46" s="3"/>
      <c r="H46" s="40"/>
    </row>
    <row r="47" spans="1:8" hidden="1" x14ac:dyDescent="0.25">
      <c r="A47" s="16"/>
      <c r="B47" s="9" t="s">
        <v>7</v>
      </c>
      <c r="C47" s="10">
        <v>43783</v>
      </c>
      <c r="D47" s="3"/>
      <c r="E47" s="3"/>
      <c r="F47" s="3"/>
      <c r="G47" s="3"/>
      <c r="H47" s="40"/>
    </row>
    <row r="48" spans="1:8" hidden="1" x14ac:dyDescent="0.25">
      <c r="A48" s="16"/>
      <c r="B48" s="9" t="s">
        <v>8</v>
      </c>
      <c r="C48" s="10">
        <v>43784</v>
      </c>
      <c r="D48" s="3"/>
      <c r="E48" s="20"/>
      <c r="F48" s="21"/>
      <c r="G48" s="20"/>
      <c r="H48" s="40"/>
    </row>
    <row r="49" spans="1:8" hidden="1" x14ac:dyDescent="0.25">
      <c r="A49" s="16"/>
      <c r="B49" s="9" t="s">
        <v>9</v>
      </c>
      <c r="C49" s="10">
        <v>43785</v>
      </c>
      <c r="D49" s="3"/>
      <c r="E49" s="20"/>
      <c r="F49" s="21"/>
      <c r="G49" s="20"/>
      <c r="H49" s="40"/>
    </row>
    <row r="50" spans="1:8" hidden="1" x14ac:dyDescent="0.25">
      <c r="A50" s="16"/>
      <c r="B50" s="9" t="s">
        <v>10</v>
      </c>
      <c r="C50" s="10">
        <v>43786</v>
      </c>
      <c r="D50" s="3"/>
      <c r="E50" s="20"/>
      <c r="F50" s="21"/>
      <c r="G50" s="20"/>
      <c r="H50" s="40"/>
    </row>
    <row r="51" spans="1:8" hidden="1" x14ac:dyDescent="0.25">
      <c r="A51" s="15" t="s">
        <v>17</v>
      </c>
      <c r="B51" s="9" t="s">
        <v>4</v>
      </c>
      <c r="C51" s="10">
        <v>43787</v>
      </c>
      <c r="D51" s="3"/>
      <c r="E51" s="20"/>
      <c r="F51" s="21"/>
      <c r="G51" s="20"/>
      <c r="H51" s="40"/>
    </row>
    <row r="52" spans="1:8" hidden="1" x14ac:dyDescent="0.25">
      <c r="A52" s="16"/>
      <c r="B52" s="9" t="s">
        <v>5</v>
      </c>
      <c r="C52" s="10">
        <v>43788</v>
      </c>
      <c r="D52" s="3"/>
      <c r="E52" s="20"/>
      <c r="F52" s="21"/>
      <c r="G52" s="20"/>
      <c r="H52" s="40"/>
    </row>
    <row r="53" spans="1:8" hidden="1" x14ac:dyDescent="0.25">
      <c r="A53" s="16"/>
      <c r="B53" s="9" t="s">
        <v>6</v>
      </c>
      <c r="C53" s="10">
        <v>43789</v>
      </c>
      <c r="D53" s="3"/>
      <c r="E53" s="20"/>
      <c r="F53" s="21"/>
      <c r="G53" s="20"/>
      <c r="H53" s="40"/>
    </row>
    <row r="54" spans="1:8" hidden="1" x14ac:dyDescent="0.25">
      <c r="A54" s="16"/>
      <c r="B54" s="9" t="s">
        <v>7</v>
      </c>
      <c r="C54" s="10">
        <v>43790</v>
      </c>
      <c r="D54" s="3"/>
      <c r="E54" s="20"/>
      <c r="F54" s="21"/>
      <c r="G54" s="20"/>
      <c r="H54" s="40"/>
    </row>
    <row r="55" spans="1:8" hidden="1" x14ac:dyDescent="0.25">
      <c r="A55" s="16"/>
      <c r="B55" s="9" t="s">
        <v>8</v>
      </c>
      <c r="C55" s="10">
        <v>43791</v>
      </c>
      <c r="D55" s="3"/>
      <c r="E55" s="20"/>
      <c r="F55" s="21"/>
      <c r="G55" s="20"/>
      <c r="H55" s="40"/>
    </row>
    <row r="56" spans="1:8" hidden="1" x14ac:dyDescent="0.25">
      <c r="A56" s="16"/>
      <c r="B56" s="9" t="s">
        <v>9</v>
      </c>
      <c r="C56" s="10">
        <v>43792</v>
      </c>
      <c r="D56" s="3"/>
      <c r="E56" s="20"/>
      <c r="F56" s="21"/>
      <c r="G56" s="22" t="s">
        <v>58</v>
      </c>
      <c r="H56" s="40"/>
    </row>
    <row r="57" spans="1:8" hidden="1" x14ac:dyDescent="0.25">
      <c r="A57" s="16"/>
      <c r="B57" s="9" t="s">
        <v>10</v>
      </c>
      <c r="C57" s="10">
        <v>43793</v>
      </c>
      <c r="D57" s="3"/>
      <c r="E57" s="20"/>
      <c r="F57" s="21"/>
      <c r="G57" s="22" t="s">
        <v>58</v>
      </c>
      <c r="H57" s="40"/>
    </row>
    <row r="58" spans="1:8" hidden="1" x14ac:dyDescent="0.25">
      <c r="A58" s="15" t="s">
        <v>18</v>
      </c>
      <c r="B58" s="9" t="s">
        <v>4</v>
      </c>
      <c r="C58" s="10">
        <v>43794</v>
      </c>
      <c r="D58" s="3"/>
      <c r="E58" s="20"/>
      <c r="F58" s="21"/>
      <c r="G58" s="20"/>
      <c r="H58" s="40"/>
    </row>
    <row r="59" spans="1:8" hidden="1" x14ac:dyDescent="0.25">
      <c r="A59" s="16"/>
      <c r="B59" s="9" t="s">
        <v>5</v>
      </c>
      <c r="C59" s="10">
        <v>43795</v>
      </c>
      <c r="D59" s="3"/>
      <c r="E59" s="20"/>
      <c r="F59" s="21"/>
      <c r="G59" s="20"/>
      <c r="H59" s="40"/>
    </row>
    <row r="60" spans="1:8" hidden="1" x14ac:dyDescent="0.25">
      <c r="A60" s="16"/>
      <c r="B60" s="9" t="s">
        <v>6</v>
      </c>
      <c r="C60" s="10">
        <v>43796</v>
      </c>
      <c r="D60" s="3"/>
      <c r="E60" s="20"/>
      <c r="F60" s="21"/>
      <c r="G60" s="20"/>
      <c r="H60" s="40"/>
    </row>
    <row r="61" spans="1:8" hidden="1" x14ac:dyDescent="0.25">
      <c r="A61" s="16"/>
      <c r="B61" s="9" t="s">
        <v>7</v>
      </c>
      <c r="C61" s="10">
        <v>43797</v>
      </c>
      <c r="D61" s="3"/>
      <c r="E61" s="32"/>
      <c r="F61" s="32"/>
      <c r="G61" s="32"/>
      <c r="H61" s="40"/>
    </row>
    <row r="62" spans="1:8" hidden="1" x14ac:dyDescent="0.25">
      <c r="A62" s="16"/>
      <c r="B62" s="9" t="s">
        <v>8</v>
      </c>
      <c r="C62" s="10">
        <v>43798</v>
      </c>
      <c r="D62" s="3"/>
      <c r="E62" s="20"/>
      <c r="F62" s="21"/>
      <c r="G62" s="20"/>
      <c r="H62" s="40"/>
    </row>
    <row r="63" spans="1:8" hidden="1" x14ac:dyDescent="0.25">
      <c r="A63" s="16"/>
      <c r="B63" s="9" t="s">
        <v>9</v>
      </c>
      <c r="C63" s="10">
        <v>43799</v>
      </c>
      <c r="D63" s="3"/>
      <c r="E63" s="20"/>
      <c r="F63" s="21"/>
      <c r="G63" s="20"/>
      <c r="H63" s="40"/>
    </row>
    <row r="64" spans="1:8" hidden="1" x14ac:dyDescent="0.25">
      <c r="A64" s="16"/>
      <c r="B64" s="9" t="s">
        <v>10</v>
      </c>
      <c r="C64" s="10">
        <v>43800</v>
      </c>
      <c r="D64" s="3"/>
      <c r="E64" s="20"/>
      <c r="F64" s="21"/>
      <c r="G64" s="20"/>
      <c r="H64" s="40"/>
    </row>
    <row r="65" spans="1:8" hidden="1" x14ac:dyDescent="0.25">
      <c r="A65" s="15" t="s">
        <v>19</v>
      </c>
      <c r="B65" s="9" t="s">
        <v>4</v>
      </c>
      <c r="C65" s="10">
        <v>43801</v>
      </c>
      <c r="D65" s="3"/>
      <c r="E65" s="22" t="s">
        <v>59</v>
      </c>
      <c r="F65" s="21"/>
      <c r="G65" s="20"/>
      <c r="H65" s="40"/>
    </row>
    <row r="66" spans="1:8" hidden="1" x14ac:dyDescent="0.25">
      <c r="A66" s="16"/>
      <c r="B66" s="9" t="s">
        <v>5</v>
      </c>
      <c r="C66" s="10">
        <v>43802</v>
      </c>
      <c r="D66" s="3"/>
      <c r="E66" s="22" t="s">
        <v>59</v>
      </c>
      <c r="F66" s="21"/>
      <c r="G66" s="20"/>
      <c r="H66" s="40"/>
    </row>
    <row r="67" spans="1:8" hidden="1" x14ac:dyDescent="0.25">
      <c r="A67" s="16"/>
      <c r="B67" s="9" t="s">
        <v>6</v>
      </c>
      <c r="C67" s="10">
        <v>43803</v>
      </c>
      <c r="D67" s="3"/>
      <c r="E67" s="20"/>
      <c r="F67" s="21"/>
      <c r="G67" s="20"/>
      <c r="H67" s="40"/>
    </row>
    <row r="68" spans="1:8" hidden="1" x14ac:dyDescent="0.25">
      <c r="A68" s="16"/>
      <c r="B68" s="9" t="s">
        <v>7</v>
      </c>
      <c r="C68" s="10">
        <v>43804</v>
      </c>
      <c r="D68" s="3"/>
      <c r="E68" s="20"/>
      <c r="F68" s="21"/>
      <c r="G68" s="20"/>
      <c r="H68" s="40"/>
    </row>
    <row r="69" spans="1:8" hidden="1" x14ac:dyDescent="0.25">
      <c r="A69" s="16"/>
      <c r="B69" s="9" t="s">
        <v>8</v>
      </c>
      <c r="C69" s="10">
        <v>43805</v>
      </c>
      <c r="D69" s="3"/>
      <c r="E69" s="24"/>
      <c r="F69" s="25"/>
      <c r="G69" s="24"/>
      <c r="H69" s="40"/>
    </row>
    <row r="70" spans="1:8" hidden="1" x14ac:dyDescent="0.25">
      <c r="A70" s="16"/>
      <c r="B70" s="9" t="s">
        <v>9</v>
      </c>
      <c r="C70" s="10">
        <v>43806</v>
      </c>
      <c r="D70" s="3"/>
      <c r="E70" s="24"/>
      <c r="F70" s="26" t="s">
        <v>60</v>
      </c>
      <c r="G70" s="20"/>
      <c r="H70" s="40"/>
    </row>
    <row r="71" spans="1:8" hidden="1" x14ac:dyDescent="0.25">
      <c r="A71" s="16"/>
      <c r="B71" s="9" t="s">
        <v>10</v>
      </c>
      <c r="C71" s="10">
        <v>43807</v>
      </c>
      <c r="D71" s="3"/>
      <c r="E71" s="24"/>
      <c r="F71" s="26" t="s">
        <v>60</v>
      </c>
      <c r="G71" s="20"/>
      <c r="H71" s="40"/>
    </row>
    <row r="72" spans="1:8" hidden="1" x14ac:dyDescent="0.25">
      <c r="A72" s="15" t="s">
        <v>20</v>
      </c>
      <c r="B72" s="9" t="s">
        <v>4</v>
      </c>
      <c r="C72" s="10">
        <v>43808</v>
      </c>
      <c r="D72" s="3"/>
      <c r="E72" s="24"/>
      <c r="F72" s="25"/>
      <c r="G72" s="24"/>
      <c r="H72" s="40"/>
    </row>
    <row r="73" spans="1:8" hidden="1" x14ac:dyDescent="0.25">
      <c r="A73" s="16"/>
      <c r="B73" s="9" t="s">
        <v>5</v>
      </c>
      <c r="C73" s="10">
        <v>43809</v>
      </c>
      <c r="D73" s="3"/>
      <c r="E73" s="24"/>
      <c r="F73" s="20"/>
      <c r="G73" s="20"/>
      <c r="H73" s="40"/>
    </row>
    <row r="74" spans="1:8" hidden="1" x14ac:dyDescent="0.25">
      <c r="A74" s="16"/>
      <c r="B74" s="9" t="s">
        <v>6</v>
      </c>
      <c r="C74" s="10">
        <v>43810</v>
      </c>
      <c r="D74" s="3"/>
      <c r="E74" s="20"/>
      <c r="F74" s="20"/>
      <c r="G74" s="20"/>
      <c r="H74" s="40"/>
    </row>
    <row r="75" spans="1:8" hidden="1" x14ac:dyDescent="0.25">
      <c r="A75" s="16"/>
      <c r="B75" s="9" t="s">
        <v>7</v>
      </c>
      <c r="C75" s="10">
        <v>43811</v>
      </c>
      <c r="D75" s="3"/>
      <c r="E75" s="32"/>
      <c r="F75" s="32"/>
      <c r="G75" s="32"/>
      <c r="H75" s="40"/>
    </row>
    <row r="76" spans="1:8" hidden="1" x14ac:dyDescent="0.25">
      <c r="A76" s="16"/>
      <c r="B76" s="9" t="s">
        <v>8</v>
      </c>
      <c r="C76" s="10">
        <v>43812</v>
      </c>
      <c r="D76" s="3"/>
      <c r="E76" s="20"/>
      <c r="F76" s="20"/>
      <c r="G76" s="20"/>
      <c r="H76" s="40"/>
    </row>
    <row r="77" spans="1:8" hidden="1" x14ac:dyDescent="0.25">
      <c r="A77" s="16"/>
      <c r="B77" s="9" t="s">
        <v>9</v>
      </c>
      <c r="C77" s="10">
        <v>43813</v>
      </c>
      <c r="D77" s="3"/>
      <c r="E77" s="20"/>
      <c r="F77" s="20" t="s">
        <v>61</v>
      </c>
      <c r="G77" s="22" t="s">
        <v>76</v>
      </c>
      <c r="H77" s="40"/>
    </row>
    <row r="78" spans="1:8" hidden="1" x14ac:dyDescent="0.25">
      <c r="A78" s="16"/>
      <c r="B78" s="9" t="s">
        <v>10</v>
      </c>
      <c r="C78" s="10">
        <v>43814</v>
      </c>
      <c r="D78" s="3"/>
      <c r="E78" s="20"/>
      <c r="F78" s="20" t="s">
        <v>61</v>
      </c>
      <c r="G78" s="22" t="s">
        <v>76</v>
      </c>
      <c r="H78" s="40"/>
    </row>
    <row r="79" spans="1:8" hidden="1" x14ac:dyDescent="0.25">
      <c r="A79" s="15" t="s">
        <v>21</v>
      </c>
      <c r="B79" s="9" t="s">
        <v>4</v>
      </c>
      <c r="C79" s="10">
        <v>43815</v>
      </c>
      <c r="D79" s="3"/>
      <c r="E79" s="23"/>
      <c r="F79" s="20"/>
      <c r="G79" s="20"/>
      <c r="H79" s="40"/>
    </row>
    <row r="80" spans="1:8" hidden="1" x14ac:dyDescent="0.25">
      <c r="A80" s="16"/>
      <c r="B80" s="9" t="s">
        <v>5</v>
      </c>
      <c r="C80" s="10">
        <v>43816</v>
      </c>
      <c r="D80" s="3"/>
      <c r="E80" s="20"/>
      <c r="F80" s="20"/>
      <c r="G80" s="20"/>
      <c r="H80" s="40"/>
    </row>
    <row r="81" spans="1:8" hidden="1" x14ac:dyDescent="0.25">
      <c r="A81" s="16"/>
      <c r="B81" s="9" t="s">
        <v>6</v>
      </c>
      <c r="C81" s="10">
        <v>43817</v>
      </c>
      <c r="D81" s="3"/>
      <c r="E81" s="20"/>
      <c r="F81" s="20"/>
      <c r="G81" s="27"/>
      <c r="H81" s="40"/>
    </row>
    <row r="82" spans="1:8" hidden="1" x14ac:dyDescent="0.25">
      <c r="A82" s="16"/>
      <c r="B82" s="9" t="s">
        <v>7</v>
      </c>
      <c r="C82" s="10">
        <v>43818</v>
      </c>
      <c r="D82" s="3"/>
      <c r="E82" s="20"/>
      <c r="F82" s="20"/>
      <c r="G82" s="27"/>
      <c r="H82" s="40"/>
    </row>
    <row r="83" spans="1:8" hidden="1" x14ac:dyDescent="0.25">
      <c r="A83" s="16"/>
      <c r="B83" s="9" t="s">
        <v>8</v>
      </c>
      <c r="C83" s="10">
        <v>43819</v>
      </c>
      <c r="D83" s="3"/>
      <c r="E83" s="20"/>
      <c r="F83" s="20"/>
      <c r="G83" s="20"/>
      <c r="H83" s="40"/>
    </row>
    <row r="84" spans="1:8" hidden="1" x14ac:dyDescent="0.25">
      <c r="A84" s="16"/>
      <c r="B84" s="9" t="s">
        <v>9</v>
      </c>
      <c r="C84" s="10">
        <v>43820</v>
      </c>
      <c r="D84" s="3"/>
      <c r="E84" s="20"/>
      <c r="F84" s="20"/>
      <c r="G84" s="20"/>
      <c r="H84" s="40"/>
    </row>
    <row r="85" spans="1:8" hidden="1" x14ac:dyDescent="0.25">
      <c r="A85" s="16"/>
      <c r="B85" s="9" t="s">
        <v>10</v>
      </c>
      <c r="C85" s="10">
        <v>43821</v>
      </c>
      <c r="D85" s="3"/>
      <c r="E85" s="20"/>
      <c r="F85" s="20"/>
      <c r="G85" s="20"/>
      <c r="H85" s="40"/>
    </row>
    <row r="86" spans="1:8" hidden="1" x14ac:dyDescent="0.25">
      <c r="A86" s="15" t="s">
        <v>22</v>
      </c>
      <c r="B86" s="12" t="s">
        <v>4</v>
      </c>
      <c r="C86" s="10">
        <v>43822</v>
      </c>
      <c r="D86" s="3"/>
      <c r="E86" s="20"/>
      <c r="F86" s="20"/>
      <c r="G86" s="20"/>
      <c r="H86" s="40"/>
    </row>
    <row r="87" spans="1:8" hidden="1" x14ac:dyDescent="0.25">
      <c r="A87" s="16"/>
      <c r="B87" s="11" t="s">
        <v>5</v>
      </c>
      <c r="C87" s="10">
        <v>43823</v>
      </c>
      <c r="D87" s="3"/>
      <c r="E87" s="20"/>
      <c r="F87" s="20"/>
      <c r="G87" s="20"/>
      <c r="H87" s="40"/>
    </row>
    <row r="88" spans="1:8" hidden="1" x14ac:dyDescent="0.25">
      <c r="A88" s="16"/>
      <c r="B88" s="13" t="s">
        <v>6</v>
      </c>
      <c r="C88" s="10">
        <v>43824</v>
      </c>
      <c r="D88" s="3"/>
      <c r="E88" s="20"/>
      <c r="F88" s="20"/>
      <c r="G88" s="20"/>
      <c r="H88" s="40"/>
    </row>
    <row r="89" spans="1:8" hidden="1" x14ac:dyDescent="0.25">
      <c r="A89" s="16"/>
      <c r="B89" s="13" t="s">
        <v>7</v>
      </c>
      <c r="C89" s="10">
        <v>43825</v>
      </c>
      <c r="D89" s="3"/>
      <c r="E89" s="20"/>
      <c r="F89" s="20"/>
      <c r="G89" s="20"/>
      <c r="H89" s="40"/>
    </row>
    <row r="90" spans="1:8" hidden="1" x14ac:dyDescent="0.25">
      <c r="A90" s="16"/>
      <c r="B90" s="9" t="s">
        <v>8</v>
      </c>
      <c r="C90" s="10">
        <v>43826</v>
      </c>
      <c r="D90" s="3"/>
      <c r="E90" s="20"/>
      <c r="F90" s="20"/>
      <c r="G90" s="20"/>
      <c r="H90" s="40"/>
    </row>
    <row r="91" spans="1:8" hidden="1" x14ac:dyDescent="0.25">
      <c r="A91" s="16"/>
      <c r="B91" s="9" t="s">
        <v>9</v>
      </c>
      <c r="C91" s="10">
        <v>43827</v>
      </c>
      <c r="D91" s="3"/>
      <c r="E91" s="20"/>
      <c r="F91" s="20"/>
      <c r="G91" s="20"/>
      <c r="H91" s="40"/>
    </row>
    <row r="92" spans="1:8" hidden="1" x14ac:dyDescent="0.25">
      <c r="A92" s="16"/>
      <c r="B92" s="9" t="s">
        <v>10</v>
      </c>
      <c r="C92" s="10">
        <v>43828</v>
      </c>
      <c r="D92" s="3"/>
      <c r="E92" s="20"/>
      <c r="F92" s="20"/>
      <c r="G92" s="20"/>
      <c r="H92" s="40"/>
    </row>
    <row r="93" spans="1:8" x14ac:dyDescent="0.25">
      <c r="A93" s="15" t="s">
        <v>23</v>
      </c>
      <c r="B93" s="12" t="s">
        <v>4</v>
      </c>
      <c r="C93" s="10">
        <v>43829</v>
      </c>
      <c r="D93" s="3"/>
      <c r="E93" s="20"/>
      <c r="F93" s="20"/>
      <c r="G93" s="20"/>
      <c r="H93" s="40"/>
    </row>
    <row r="94" spans="1:8" x14ac:dyDescent="0.25">
      <c r="A94" s="16"/>
      <c r="B94" s="14" t="s">
        <v>5</v>
      </c>
      <c r="C94" s="10">
        <v>43830</v>
      </c>
      <c r="D94" s="3"/>
      <c r="E94" s="20"/>
      <c r="F94" s="20"/>
      <c r="G94" s="20"/>
      <c r="H94" s="40"/>
    </row>
    <row r="95" spans="1:8" x14ac:dyDescent="0.25">
      <c r="A95" s="16"/>
      <c r="B95" s="13" t="s">
        <v>6</v>
      </c>
      <c r="C95" s="10">
        <v>43831</v>
      </c>
      <c r="D95" s="3"/>
      <c r="E95" s="20"/>
      <c r="F95" s="20"/>
      <c r="G95" s="20"/>
      <c r="H95" s="40"/>
    </row>
    <row r="96" spans="1:8" x14ac:dyDescent="0.25">
      <c r="A96" s="16"/>
      <c r="B96" s="9" t="s">
        <v>7</v>
      </c>
      <c r="C96" s="10">
        <v>43832</v>
      </c>
      <c r="D96" s="3"/>
      <c r="E96" s="20"/>
      <c r="F96" s="20"/>
      <c r="G96" s="20"/>
      <c r="H96" s="40"/>
    </row>
    <row r="97" spans="1:12" x14ac:dyDescent="0.25">
      <c r="A97" s="16"/>
      <c r="B97" s="9" t="s">
        <v>8</v>
      </c>
      <c r="C97" s="10">
        <v>43833</v>
      </c>
      <c r="D97" s="3"/>
      <c r="E97" s="20"/>
      <c r="F97" s="20"/>
      <c r="G97" s="20"/>
      <c r="H97" s="40"/>
    </row>
    <row r="98" spans="1:12" x14ac:dyDescent="0.25">
      <c r="A98" s="16"/>
      <c r="B98" s="9" t="s">
        <v>9</v>
      </c>
      <c r="C98" s="10">
        <v>43834</v>
      </c>
      <c r="D98" s="3"/>
      <c r="E98" s="20"/>
      <c r="F98" s="20"/>
      <c r="G98" s="20"/>
      <c r="H98" s="41"/>
      <c r="I98" s="35" t="s">
        <v>108</v>
      </c>
    </row>
    <row r="99" spans="1:12" x14ac:dyDescent="0.25">
      <c r="A99" s="16"/>
      <c r="B99" s="9" t="s">
        <v>10</v>
      </c>
      <c r="C99" s="10">
        <v>43835</v>
      </c>
      <c r="D99" s="3"/>
      <c r="E99" s="20" t="s">
        <v>78</v>
      </c>
      <c r="F99" s="20"/>
      <c r="G99" s="20"/>
      <c r="H99" s="41"/>
      <c r="I99" s="35" t="s">
        <v>108</v>
      </c>
    </row>
    <row r="100" spans="1:12" x14ac:dyDescent="0.25">
      <c r="A100" s="15" t="s">
        <v>24</v>
      </c>
      <c r="B100" s="13" t="s">
        <v>4</v>
      </c>
      <c r="C100" s="10">
        <v>43836</v>
      </c>
      <c r="D100" s="3"/>
      <c r="E100" s="20" t="s">
        <v>78</v>
      </c>
      <c r="F100" s="20"/>
      <c r="G100" s="20"/>
      <c r="H100" s="41"/>
      <c r="I100" s="35" t="s">
        <v>108</v>
      </c>
    </row>
    <row r="101" spans="1:12" x14ac:dyDescent="0.25">
      <c r="A101" s="16"/>
      <c r="B101" s="9" t="s">
        <v>5</v>
      </c>
      <c r="C101" s="10">
        <v>43837</v>
      </c>
      <c r="D101" s="3"/>
      <c r="E101" s="20"/>
      <c r="F101" s="20"/>
      <c r="G101" s="20"/>
      <c r="H101" s="40"/>
    </row>
    <row r="102" spans="1:12" x14ac:dyDescent="0.25">
      <c r="A102" s="16"/>
      <c r="B102" s="9" t="s">
        <v>6</v>
      </c>
      <c r="C102" s="10">
        <v>43838</v>
      </c>
      <c r="D102" s="3"/>
      <c r="E102" s="20"/>
      <c r="F102" s="20"/>
      <c r="G102" s="20"/>
      <c r="H102" s="40"/>
    </row>
    <row r="103" spans="1:12" x14ac:dyDescent="0.25">
      <c r="A103" s="16"/>
      <c r="B103" s="9" t="s">
        <v>7</v>
      </c>
      <c r="C103" s="10">
        <v>43839</v>
      </c>
      <c r="D103" s="3"/>
      <c r="E103" s="20"/>
      <c r="F103" s="20"/>
      <c r="G103" s="20"/>
      <c r="H103" s="40"/>
    </row>
    <row r="104" spans="1:12" x14ac:dyDescent="0.25">
      <c r="A104" s="16"/>
      <c r="B104" s="9" t="s">
        <v>8</v>
      </c>
      <c r="C104" s="10">
        <v>43840</v>
      </c>
      <c r="D104" s="3"/>
      <c r="E104" s="20"/>
      <c r="F104" s="24"/>
      <c r="G104" s="20"/>
      <c r="H104" s="40"/>
    </row>
    <row r="105" spans="1:12" x14ac:dyDescent="0.25">
      <c r="A105" s="16"/>
      <c r="B105" s="9" t="s">
        <v>9</v>
      </c>
      <c r="C105" s="10">
        <v>43841</v>
      </c>
      <c r="D105" s="3"/>
      <c r="E105" s="20"/>
      <c r="F105" s="20"/>
      <c r="G105" s="22" t="s">
        <v>110</v>
      </c>
      <c r="H105" s="40"/>
      <c r="J105" s="35" t="s">
        <v>88</v>
      </c>
    </row>
    <row r="106" spans="1:12" x14ac:dyDescent="0.25">
      <c r="A106" s="16"/>
      <c r="B106" s="9" t="s">
        <v>10</v>
      </c>
      <c r="C106" s="10">
        <v>43842</v>
      </c>
      <c r="D106" s="3"/>
      <c r="E106" s="20"/>
      <c r="F106" s="20"/>
      <c r="G106" s="22" t="s">
        <v>112</v>
      </c>
      <c r="H106" s="40"/>
      <c r="J106" s="35" t="s">
        <v>88</v>
      </c>
    </row>
    <row r="107" spans="1:12" x14ac:dyDescent="0.25">
      <c r="A107" s="15" t="s">
        <v>25</v>
      </c>
      <c r="B107" s="9" t="s">
        <v>4</v>
      </c>
      <c r="C107" s="10">
        <v>43843</v>
      </c>
      <c r="D107" s="3"/>
      <c r="E107" s="20"/>
      <c r="F107" s="23"/>
      <c r="G107" s="20"/>
      <c r="H107" s="40"/>
    </row>
    <row r="108" spans="1:12" x14ac:dyDescent="0.25">
      <c r="A108" s="16"/>
      <c r="B108" s="9" t="s">
        <v>5</v>
      </c>
      <c r="C108" s="10">
        <v>43844</v>
      </c>
      <c r="D108" s="3"/>
      <c r="E108" s="20"/>
      <c r="F108" s="23"/>
      <c r="G108" s="20"/>
      <c r="H108" s="40"/>
    </row>
    <row r="109" spans="1:12" x14ac:dyDescent="0.25">
      <c r="A109" s="16"/>
      <c r="B109" s="9" t="s">
        <v>6</v>
      </c>
      <c r="C109" s="10">
        <v>43845</v>
      </c>
      <c r="D109" s="3"/>
      <c r="E109" s="20"/>
      <c r="F109" s="20"/>
      <c r="G109" s="20"/>
      <c r="H109" s="40"/>
    </row>
    <row r="110" spans="1:12" x14ac:dyDescent="0.25">
      <c r="A110" s="16"/>
      <c r="B110" s="9" t="s">
        <v>7</v>
      </c>
      <c r="C110" s="10">
        <v>43846</v>
      </c>
      <c r="D110" s="3"/>
      <c r="E110" s="20"/>
      <c r="F110" s="20"/>
      <c r="G110" s="20"/>
      <c r="H110" s="40"/>
    </row>
    <row r="111" spans="1:12" x14ac:dyDescent="0.25">
      <c r="A111" s="16"/>
      <c r="B111" s="9" t="s">
        <v>8</v>
      </c>
      <c r="C111" s="10">
        <v>43847</v>
      </c>
      <c r="D111" s="3"/>
      <c r="E111" s="20"/>
      <c r="F111" s="20"/>
      <c r="G111" s="20"/>
      <c r="H111" s="40"/>
      <c r="I111" s="38" t="s">
        <v>117</v>
      </c>
      <c r="L111" s="1"/>
    </row>
    <row r="112" spans="1:12" x14ac:dyDescent="0.25">
      <c r="A112" s="16"/>
      <c r="B112" s="9" t="s">
        <v>9</v>
      </c>
      <c r="C112" s="10">
        <v>43848</v>
      </c>
      <c r="D112" s="3"/>
      <c r="E112" s="22" t="s">
        <v>62</v>
      </c>
      <c r="F112" s="22" t="s">
        <v>63</v>
      </c>
      <c r="G112" s="27" t="s">
        <v>111</v>
      </c>
      <c r="H112" s="40" t="s">
        <v>96</v>
      </c>
      <c r="I112" s="48" t="s">
        <v>114</v>
      </c>
      <c r="L112" s="1"/>
    </row>
    <row r="113" spans="1:12" x14ac:dyDescent="0.25">
      <c r="A113" s="16"/>
      <c r="B113" s="9" t="s">
        <v>10</v>
      </c>
      <c r="C113" s="10">
        <v>43849</v>
      </c>
      <c r="D113" s="3"/>
      <c r="E113" s="22" t="s">
        <v>62</v>
      </c>
      <c r="F113" s="22" t="s">
        <v>63</v>
      </c>
      <c r="G113" s="27" t="s">
        <v>111</v>
      </c>
      <c r="H113" s="40" t="s">
        <v>96</v>
      </c>
      <c r="I113" s="48" t="s">
        <v>116</v>
      </c>
      <c r="L113" s="1"/>
    </row>
    <row r="114" spans="1:12" x14ac:dyDescent="0.25">
      <c r="A114" s="15" t="s">
        <v>26</v>
      </c>
      <c r="B114" s="9" t="s">
        <v>4</v>
      </c>
      <c r="C114" s="10">
        <v>43850</v>
      </c>
      <c r="D114" s="3"/>
      <c r="E114" s="20"/>
      <c r="F114" s="20" t="s">
        <v>64</v>
      </c>
      <c r="G114" s="20"/>
      <c r="H114" s="40"/>
    </row>
    <row r="115" spans="1:12" x14ac:dyDescent="0.25">
      <c r="A115" s="16"/>
      <c r="B115" s="9" t="s">
        <v>5</v>
      </c>
      <c r="C115" s="10">
        <v>43851</v>
      </c>
      <c r="D115" s="3"/>
      <c r="E115" s="20"/>
      <c r="F115" s="20" t="s">
        <v>64</v>
      </c>
      <c r="G115" s="20"/>
      <c r="H115" s="40"/>
    </row>
    <row r="116" spans="1:12" x14ac:dyDescent="0.25">
      <c r="A116" s="16"/>
      <c r="B116" s="9" t="s">
        <v>6</v>
      </c>
      <c r="C116" s="10">
        <v>43852</v>
      </c>
      <c r="D116" s="3"/>
      <c r="E116" s="20"/>
      <c r="F116" s="20"/>
      <c r="G116" s="20"/>
      <c r="H116" s="40"/>
    </row>
    <row r="117" spans="1:12" x14ac:dyDescent="0.25">
      <c r="A117" s="16"/>
      <c r="B117" s="9" t="s">
        <v>7</v>
      </c>
      <c r="C117" s="10">
        <v>43853</v>
      </c>
      <c r="D117" s="3"/>
      <c r="E117" s="20"/>
      <c r="F117" s="20"/>
      <c r="G117" s="20"/>
      <c r="H117" s="40"/>
    </row>
    <row r="118" spans="1:12" x14ac:dyDescent="0.25">
      <c r="A118" s="16"/>
      <c r="B118" s="9" t="s">
        <v>8</v>
      </c>
      <c r="C118" s="10">
        <v>43854</v>
      </c>
      <c r="D118" s="3"/>
      <c r="E118" s="20"/>
      <c r="F118" s="20"/>
      <c r="G118" s="20"/>
      <c r="H118" s="40" t="s">
        <v>87</v>
      </c>
      <c r="J118" s="38" t="s">
        <v>109</v>
      </c>
      <c r="K118" s="1"/>
      <c r="L118" s="1"/>
    </row>
    <row r="119" spans="1:12" x14ac:dyDescent="0.25">
      <c r="A119" s="16"/>
      <c r="B119" s="9" t="s">
        <v>9</v>
      </c>
      <c r="C119" s="10">
        <v>43855</v>
      </c>
      <c r="D119" s="3"/>
      <c r="E119" s="20" t="s">
        <v>73</v>
      </c>
      <c r="F119" s="20" t="s">
        <v>65</v>
      </c>
      <c r="G119" s="20"/>
      <c r="H119" s="40" t="s">
        <v>89</v>
      </c>
      <c r="J119" s="38" t="s">
        <v>109</v>
      </c>
      <c r="K119" s="1"/>
      <c r="L119" s="1"/>
    </row>
    <row r="120" spans="1:12" x14ac:dyDescent="0.25">
      <c r="A120" s="16"/>
      <c r="B120" s="9" t="s">
        <v>10</v>
      </c>
      <c r="C120" s="10">
        <v>43856</v>
      </c>
      <c r="D120" s="3"/>
      <c r="E120" s="20" t="s">
        <v>73</v>
      </c>
      <c r="F120" s="20" t="s">
        <v>66</v>
      </c>
      <c r="G120" s="20"/>
      <c r="H120" s="40" t="s">
        <v>90</v>
      </c>
      <c r="J120" s="38" t="s">
        <v>109</v>
      </c>
      <c r="K120" s="1"/>
      <c r="L120" s="1"/>
    </row>
    <row r="121" spans="1:12" x14ac:dyDescent="0.25">
      <c r="A121" s="15" t="s">
        <v>27</v>
      </c>
      <c r="B121" s="9" t="s">
        <v>4</v>
      </c>
      <c r="C121" s="10">
        <v>43857</v>
      </c>
      <c r="D121" s="3"/>
      <c r="E121" s="20"/>
      <c r="F121" s="20"/>
      <c r="G121" s="24"/>
      <c r="H121" s="40"/>
      <c r="K121" s="1"/>
      <c r="L121" s="1"/>
    </row>
    <row r="122" spans="1:12" x14ac:dyDescent="0.25">
      <c r="A122" s="16"/>
      <c r="B122" s="9" t="s">
        <v>5</v>
      </c>
      <c r="C122" s="10">
        <v>43858</v>
      </c>
      <c r="D122" s="3"/>
      <c r="E122" s="20"/>
      <c r="F122" s="20"/>
      <c r="G122" s="24"/>
      <c r="H122" s="40"/>
    </row>
    <row r="123" spans="1:12" x14ac:dyDescent="0.25">
      <c r="A123" s="16"/>
      <c r="B123" s="9" t="s">
        <v>6</v>
      </c>
      <c r="C123" s="10">
        <v>43859</v>
      </c>
      <c r="D123" s="3"/>
      <c r="E123" s="28"/>
      <c r="F123" s="20"/>
      <c r="G123" s="24"/>
      <c r="H123" s="40"/>
    </row>
    <row r="124" spans="1:12" x14ac:dyDescent="0.25">
      <c r="A124" s="16"/>
      <c r="B124" s="9" t="s">
        <v>7</v>
      </c>
      <c r="C124" s="10">
        <v>43860</v>
      </c>
      <c r="D124" s="3"/>
      <c r="E124" s="29"/>
      <c r="F124" s="20"/>
      <c r="G124" s="30"/>
      <c r="H124" s="40"/>
    </row>
    <row r="125" spans="1:12" x14ac:dyDescent="0.25">
      <c r="A125" s="16"/>
      <c r="B125" s="9" t="s">
        <v>8</v>
      </c>
      <c r="C125" s="10">
        <v>43861</v>
      </c>
      <c r="D125" s="3"/>
      <c r="E125" s="23"/>
      <c r="F125" s="20"/>
      <c r="G125" s="30"/>
      <c r="H125" s="40"/>
    </row>
    <row r="126" spans="1:12" x14ac:dyDescent="0.25">
      <c r="A126" s="16"/>
      <c r="B126" s="9" t="s">
        <v>9</v>
      </c>
      <c r="C126" s="10">
        <v>43862</v>
      </c>
      <c r="D126" s="3"/>
      <c r="E126" s="20"/>
      <c r="F126" s="23"/>
      <c r="G126" s="30"/>
      <c r="H126" s="40" t="s">
        <v>97</v>
      </c>
      <c r="I126" s="94" t="s">
        <v>122</v>
      </c>
      <c r="J126" s="36"/>
      <c r="K126" s="1"/>
      <c r="L126" s="1"/>
    </row>
    <row r="127" spans="1:12" x14ac:dyDescent="0.25">
      <c r="A127" s="16"/>
      <c r="B127" s="9" t="s">
        <v>10</v>
      </c>
      <c r="C127" s="10">
        <v>43863</v>
      </c>
      <c r="D127" s="3"/>
      <c r="E127" s="31"/>
      <c r="F127" s="31"/>
      <c r="G127" s="30"/>
      <c r="H127" s="40" t="s">
        <v>97</v>
      </c>
      <c r="I127" s="94" t="s">
        <v>107</v>
      </c>
      <c r="J127" s="36"/>
      <c r="K127" s="1"/>
      <c r="L127" s="1"/>
    </row>
    <row r="128" spans="1:12" x14ac:dyDescent="0.25">
      <c r="A128" s="15" t="s">
        <v>28</v>
      </c>
      <c r="B128" s="9" t="s">
        <v>4</v>
      </c>
      <c r="C128" s="10">
        <v>43864</v>
      </c>
      <c r="D128" s="3"/>
      <c r="E128" s="20"/>
      <c r="F128" s="20"/>
      <c r="G128" s="30"/>
      <c r="H128" s="40"/>
    </row>
    <row r="129" spans="1:12" x14ac:dyDescent="0.25">
      <c r="A129" s="16"/>
      <c r="B129" s="9" t="s">
        <v>5</v>
      </c>
      <c r="C129" s="10">
        <v>43865</v>
      </c>
      <c r="D129" s="3"/>
      <c r="E129" s="20"/>
      <c r="F129" s="20"/>
      <c r="G129" s="30"/>
      <c r="H129" s="40"/>
    </row>
    <row r="130" spans="1:12" x14ac:dyDescent="0.25">
      <c r="A130" s="16"/>
      <c r="B130" s="9" t="s">
        <v>6</v>
      </c>
      <c r="C130" s="10">
        <v>43866</v>
      </c>
      <c r="D130" s="3"/>
      <c r="E130" s="20"/>
      <c r="F130" s="20"/>
      <c r="G130" s="30"/>
      <c r="H130" s="40"/>
    </row>
    <row r="131" spans="1:12" x14ac:dyDescent="0.25">
      <c r="A131" s="16"/>
      <c r="B131" s="9" t="s">
        <v>7</v>
      </c>
      <c r="C131" s="10">
        <v>43867</v>
      </c>
      <c r="D131" s="3"/>
      <c r="E131" s="20"/>
      <c r="F131" s="20"/>
      <c r="G131" s="30"/>
      <c r="H131" s="40"/>
    </row>
    <row r="132" spans="1:12" x14ac:dyDescent="0.25">
      <c r="A132" s="16"/>
      <c r="B132" s="9" t="s">
        <v>8</v>
      </c>
      <c r="C132" s="10">
        <v>43868</v>
      </c>
      <c r="D132" s="3"/>
      <c r="E132" s="20" t="s">
        <v>77</v>
      </c>
      <c r="F132" s="20"/>
      <c r="G132" s="30"/>
      <c r="H132" s="40"/>
    </row>
    <row r="133" spans="1:12" x14ac:dyDescent="0.25">
      <c r="A133" s="16"/>
      <c r="B133" s="9" t="s">
        <v>9</v>
      </c>
      <c r="C133" s="10">
        <v>43869</v>
      </c>
      <c r="D133" s="3"/>
      <c r="E133" s="20" t="s">
        <v>78</v>
      </c>
      <c r="F133" s="20"/>
      <c r="G133" s="30"/>
      <c r="H133" s="40" t="s">
        <v>98</v>
      </c>
      <c r="I133" s="94" t="s">
        <v>102</v>
      </c>
      <c r="K133" s="1"/>
      <c r="L133" s="1"/>
    </row>
    <row r="134" spans="1:12" x14ac:dyDescent="0.25">
      <c r="A134" s="16"/>
      <c r="B134" s="9" t="s">
        <v>10</v>
      </c>
      <c r="C134" s="10">
        <v>43870</v>
      </c>
      <c r="D134" s="3"/>
      <c r="E134" s="20" t="s">
        <v>78</v>
      </c>
      <c r="F134" s="20"/>
      <c r="G134" s="30"/>
      <c r="H134" s="40" t="s">
        <v>99</v>
      </c>
      <c r="I134" s="94" t="s">
        <v>115</v>
      </c>
      <c r="K134" s="1"/>
      <c r="L134" s="1"/>
    </row>
    <row r="135" spans="1:12" x14ac:dyDescent="0.25">
      <c r="A135" s="15" t="s">
        <v>29</v>
      </c>
      <c r="B135" s="9" t="s">
        <v>4</v>
      </c>
      <c r="C135" s="10">
        <v>43871</v>
      </c>
      <c r="D135" s="3"/>
      <c r="E135" s="20"/>
      <c r="F135" s="20"/>
      <c r="G135" s="30"/>
      <c r="H135" s="40"/>
      <c r="K135" s="1"/>
      <c r="L135" s="1"/>
    </row>
    <row r="136" spans="1:12" x14ac:dyDescent="0.25">
      <c r="A136" s="16"/>
      <c r="B136" s="9" t="s">
        <v>5</v>
      </c>
      <c r="C136" s="10">
        <v>43872</v>
      </c>
      <c r="D136" s="3"/>
      <c r="E136" s="20"/>
      <c r="F136" s="20"/>
      <c r="G136" s="30"/>
      <c r="H136" s="40"/>
      <c r="L136" s="1"/>
    </row>
    <row r="137" spans="1:12" x14ac:dyDescent="0.25">
      <c r="A137" s="16"/>
      <c r="B137" s="9" t="s">
        <v>6</v>
      </c>
      <c r="C137" s="10">
        <v>43873</v>
      </c>
      <c r="D137" s="3"/>
      <c r="E137" s="20"/>
      <c r="F137" s="20"/>
      <c r="G137" s="30"/>
      <c r="H137" s="40"/>
      <c r="L137" s="1"/>
    </row>
    <row r="138" spans="1:12" x14ac:dyDescent="0.25">
      <c r="A138" s="16"/>
      <c r="B138" s="9" t="s">
        <v>7</v>
      </c>
      <c r="C138" s="10">
        <v>43874</v>
      </c>
      <c r="D138" s="3"/>
      <c r="E138" s="20"/>
      <c r="F138" s="20"/>
      <c r="G138" s="30"/>
      <c r="H138" s="40"/>
      <c r="L138" s="1"/>
    </row>
    <row r="139" spans="1:12" x14ac:dyDescent="0.25">
      <c r="A139" s="16"/>
      <c r="B139" s="9" t="s">
        <v>8</v>
      </c>
      <c r="C139" s="10">
        <v>43875</v>
      </c>
      <c r="D139" s="3"/>
      <c r="E139" s="20"/>
      <c r="F139" s="20"/>
      <c r="G139" s="30"/>
      <c r="H139" s="40"/>
      <c r="L139" s="1"/>
    </row>
    <row r="140" spans="1:12" x14ac:dyDescent="0.25">
      <c r="A140" s="16"/>
      <c r="B140" s="9" t="s">
        <v>9</v>
      </c>
      <c r="C140" s="10">
        <v>43876</v>
      </c>
      <c r="D140" s="3"/>
      <c r="E140" s="22" t="s">
        <v>59</v>
      </c>
      <c r="F140" s="20" t="s">
        <v>67</v>
      </c>
      <c r="G140" s="30"/>
      <c r="H140" s="40" t="s">
        <v>80</v>
      </c>
      <c r="J140" s="36" t="s">
        <v>118</v>
      </c>
      <c r="L140" s="1"/>
    </row>
    <row r="141" spans="1:12" x14ac:dyDescent="0.25">
      <c r="A141" s="16"/>
      <c r="B141" s="9" t="s">
        <v>10</v>
      </c>
      <c r="C141" s="10">
        <v>43877</v>
      </c>
      <c r="D141" s="3"/>
      <c r="E141" s="22" t="s">
        <v>59</v>
      </c>
      <c r="F141" s="20" t="s">
        <v>67</v>
      </c>
      <c r="G141" s="30"/>
      <c r="H141" s="40" t="s">
        <v>80</v>
      </c>
      <c r="J141" s="36" t="s">
        <v>119</v>
      </c>
      <c r="L141" s="1"/>
    </row>
    <row r="142" spans="1:12" x14ac:dyDescent="0.25">
      <c r="A142" s="15" t="s">
        <v>30</v>
      </c>
      <c r="B142" s="9" t="s">
        <v>4</v>
      </c>
      <c r="C142" s="10">
        <v>43878</v>
      </c>
      <c r="D142" s="3"/>
      <c r="E142" s="22"/>
      <c r="F142" s="20"/>
      <c r="G142" s="20"/>
      <c r="H142" s="40"/>
      <c r="L142" s="1"/>
    </row>
    <row r="143" spans="1:12" x14ac:dyDescent="0.25">
      <c r="A143" s="16"/>
      <c r="B143" s="9" t="s">
        <v>5</v>
      </c>
      <c r="C143" s="10">
        <v>43879</v>
      </c>
      <c r="D143" s="3"/>
      <c r="E143" s="20"/>
      <c r="F143" s="20"/>
      <c r="G143" s="20"/>
      <c r="H143" s="40"/>
      <c r="L143" s="1"/>
    </row>
    <row r="144" spans="1:12" x14ac:dyDescent="0.25">
      <c r="A144" s="16"/>
      <c r="B144" s="9" t="s">
        <v>6</v>
      </c>
      <c r="C144" s="10">
        <v>43880</v>
      </c>
      <c r="D144" s="3"/>
      <c r="E144" s="22" t="s">
        <v>68</v>
      </c>
      <c r="F144" s="20"/>
      <c r="G144" s="20"/>
      <c r="H144" s="40"/>
      <c r="L144" s="1"/>
    </row>
    <row r="145" spans="1:12" x14ac:dyDescent="0.25">
      <c r="A145" s="16"/>
      <c r="B145" s="9" t="s">
        <v>7</v>
      </c>
      <c r="C145" s="10">
        <v>43881</v>
      </c>
      <c r="D145" s="3"/>
      <c r="E145" s="22" t="s">
        <v>68</v>
      </c>
      <c r="F145" s="20"/>
      <c r="G145" s="20"/>
      <c r="H145" s="42"/>
      <c r="L145" s="1"/>
    </row>
    <row r="146" spans="1:12" x14ac:dyDescent="0.25">
      <c r="A146" s="16"/>
      <c r="B146" s="9" t="s">
        <v>8</v>
      </c>
      <c r="C146" s="10">
        <v>43882</v>
      </c>
      <c r="D146" s="3"/>
      <c r="E146" s="20"/>
      <c r="F146" s="20"/>
      <c r="G146" s="20"/>
      <c r="H146" s="42"/>
      <c r="L146" s="1"/>
    </row>
    <row r="147" spans="1:12" x14ac:dyDescent="0.25">
      <c r="A147" s="16"/>
      <c r="B147" s="9" t="s">
        <v>9</v>
      </c>
      <c r="C147" s="10">
        <v>43883</v>
      </c>
      <c r="D147" s="3"/>
      <c r="E147" s="22" t="s">
        <v>69</v>
      </c>
      <c r="F147" s="22" t="s">
        <v>70</v>
      </c>
      <c r="G147" s="22" t="s">
        <v>71</v>
      </c>
      <c r="H147" s="43" t="s">
        <v>100</v>
      </c>
      <c r="J147" s="49" t="s">
        <v>121</v>
      </c>
      <c r="L147" s="1"/>
    </row>
    <row r="148" spans="1:12" x14ac:dyDescent="0.25">
      <c r="A148" s="16"/>
      <c r="B148" s="9" t="s">
        <v>10</v>
      </c>
      <c r="C148" s="10">
        <v>43884</v>
      </c>
      <c r="D148" s="3"/>
      <c r="E148" s="22" t="s">
        <v>69</v>
      </c>
      <c r="F148" s="22" t="s">
        <v>70</v>
      </c>
      <c r="G148" s="22" t="s">
        <v>71</v>
      </c>
      <c r="H148" s="44" t="s">
        <v>101</v>
      </c>
      <c r="J148" s="49" t="s">
        <v>120</v>
      </c>
      <c r="L148" s="1"/>
    </row>
    <row r="149" spans="1:12" x14ac:dyDescent="0.25">
      <c r="A149" s="15" t="s">
        <v>31</v>
      </c>
      <c r="B149" s="9" t="s">
        <v>4</v>
      </c>
      <c r="C149" s="10">
        <v>43885</v>
      </c>
      <c r="D149" s="3"/>
      <c r="E149" s="20"/>
      <c r="F149" s="24"/>
      <c r="G149" s="20"/>
      <c r="H149" s="42"/>
      <c r="L149" s="1"/>
    </row>
    <row r="150" spans="1:12" x14ac:dyDescent="0.25">
      <c r="A150" s="16"/>
      <c r="B150" s="9" t="s">
        <v>5</v>
      </c>
      <c r="C150" s="10">
        <v>43886</v>
      </c>
      <c r="D150" s="3"/>
      <c r="E150" s="20"/>
      <c r="F150" s="20"/>
      <c r="G150" s="20"/>
      <c r="H150" s="40"/>
    </row>
    <row r="151" spans="1:12" x14ac:dyDescent="0.25">
      <c r="A151" s="16"/>
      <c r="B151" s="9" t="s">
        <v>6</v>
      </c>
      <c r="C151" s="10">
        <v>43887</v>
      </c>
      <c r="D151" s="3"/>
      <c r="E151" s="20"/>
      <c r="F151" s="20"/>
      <c r="G151" s="20"/>
      <c r="H151" s="40"/>
    </row>
    <row r="152" spans="1:12" x14ac:dyDescent="0.25">
      <c r="A152" s="16"/>
      <c r="B152" s="9" t="s">
        <v>7</v>
      </c>
      <c r="C152" s="10">
        <v>43888</v>
      </c>
      <c r="D152" s="3"/>
      <c r="E152" s="20"/>
      <c r="F152" s="20"/>
      <c r="G152" s="20"/>
      <c r="H152" s="40"/>
    </row>
    <row r="153" spans="1:12" x14ac:dyDescent="0.25">
      <c r="A153" s="16"/>
      <c r="B153" s="9" t="s">
        <v>8</v>
      </c>
      <c r="C153" s="10">
        <v>43889</v>
      </c>
      <c r="D153" s="3"/>
      <c r="E153" s="20"/>
      <c r="F153" s="20"/>
      <c r="G153" s="20"/>
      <c r="H153" s="40"/>
    </row>
    <row r="154" spans="1:12" x14ac:dyDescent="0.25">
      <c r="A154" s="16"/>
      <c r="B154" s="9" t="s">
        <v>9</v>
      </c>
      <c r="C154" s="10">
        <v>43890</v>
      </c>
      <c r="D154" s="3"/>
      <c r="E154" s="20"/>
      <c r="F154" s="20"/>
      <c r="G154" s="27"/>
      <c r="H154" s="40"/>
      <c r="I154" s="36"/>
    </row>
    <row r="155" spans="1:12" x14ac:dyDescent="0.25">
      <c r="A155" s="16"/>
      <c r="B155" s="9" t="s">
        <v>10</v>
      </c>
      <c r="C155" s="10">
        <v>43891</v>
      </c>
      <c r="D155" s="3"/>
      <c r="E155" s="20"/>
      <c r="F155" s="20"/>
      <c r="G155" s="27"/>
      <c r="H155" s="40"/>
    </row>
    <row r="156" spans="1:12" x14ac:dyDescent="0.25">
      <c r="A156" s="15" t="s">
        <v>32</v>
      </c>
      <c r="B156" s="9" t="s">
        <v>4</v>
      </c>
      <c r="C156" s="10">
        <v>43892</v>
      </c>
      <c r="D156" s="3"/>
      <c r="E156" s="20"/>
      <c r="F156" s="20"/>
      <c r="G156" s="20"/>
      <c r="H156" s="40"/>
    </row>
    <row r="157" spans="1:12" x14ac:dyDescent="0.25">
      <c r="A157" s="16"/>
      <c r="B157" s="9" t="s">
        <v>5</v>
      </c>
      <c r="C157" s="10">
        <v>43893</v>
      </c>
      <c r="D157" s="3"/>
      <c r="E157" s="20"/>
      <c r="F157" s="20"/>
      <c r="G157" s="20"/>
      <c r="H157" s="40"/>
    </row>
    <row r="158" spans="1:12" x14ac:dyDescent="0.25">
      <c r="A158" s="16"/>
      <c r="B158" s="9" t="s">
        <v>6</v>
      </c>
      <c r="C158" s="10">
        <v>43894</v>
      </c>
      <c r="D158" s="3"/>
      <c r="E158" s="20"/>
      <c r="F158" s="20"/>
      <c r="G158" s="20"/>
      <c r="H158" s="40"/>
    </row>
    <row r="159" spans="1:12" x14ac:dyDescent="0.25">
      <c r="A159" s="16"/>
      <c r="B159" s="9" t="s">
        <v>7</v>
      </c>
      <c r="C159" s="10">
        <v>43895</v>
      </c>
      <c r="D159" s="3"/>
      <c r="E159" s="20"/>
      <c r="F159" s="20"/>
      <c r="G159" s="20"/>
      <c r="H159" s="40"/>
    </row>
    <row r="160" spans="1:12" x14ac:dyDescent="0.25">
      <c r="A160" s="16"/>
      <c r="B160" s="9" t="s">
        <v>8</v>
      </c>
      <c r="C160" s="10">
        <v>43896</v>
      </c>
      <c r="D160" s="3"/>
      <c r="E160" s="20"/>
      <c r="F160" s="20"/>
      <c r="G160" s="20"/>
      <c r="H160" s="45" t="s">
        <v>87</v>
      </c>
      <c r="I160" s="38" t="s">
        <v>117</v>
      </c>
    </row>
    <row r="161" spans="1:11" x14ac:dyDescent="0.25">
      <c r="A161" s="16"/>
      <c r="B161" s="9" t="s">
        <v>9</v>
      </c>
      <c r="C161" s="10">
        <v>43897</v>
      </c>
      <c r="D161" s="3"/>
      <c r="E161" s="20"/>
      <c r="F161" s="20"/>
      <c r="G161" s="20"/>
      <c r="H161" s="45" t="s">
        <v>104</v>
      </c>
      <c r="I161" s="48" t="s">
        <v>114</v>
      </c>
      <c r="J161" s="36" t="s">
        <v>123</v>
      </c>
    </row>
    <row r="162" spans="1:11" x14ac:dyDescent="0.25">
      <c r="A162" s="16"/>
      <c r="B162" s="9" t="s">
        <v>10</v>
      </c>
      <c r="C162" s="10">
        <v>43898</v>
      </c>
      <c r="D162" s="3"/>
      <c r="E162" s="20"/>
      <c r="F162" s="20"/>
      <c r="G162" s="20"/>
      <c r="H162" s="45" t="s">
        <v>103</v>
      </c>
      <c r="I162" s="48" t="s">
        <v>116</v>
      </c>
      <c r="J162" s="36" t="s">
        <v>123</v>
      </c>
    </row>
    <row r="163" spans="1:11" x14ac:dyDescent="0.25">
      <c r="A163" s="15" t="s">
        <v>33</v>
      </c>
      <c r="B163" s="9" t="s">
        <v>4</v>
      </c>
      <c r="C163" s="10">
        <v>43899</v>
      </c>
      <c r="D163" s="3"/>
      <c r="E163" s="20"/>
      <c r="F163" s="20"/>
      <c r="G163" s="20"/>
      <c r="H163" s="40"/>
    </row>
    <row r="164" spans="1:11" x14ac:dyDescent="0.25">
      <c r="A164" s="16"/>
      <c r="B164" s="9" t="s">
        <v>5</v>
      </c>
      <c r="C164" s="10">
        <v>43900</v>
      </c>
      <c r="D164" s="3" t="s">
        <v>53</v>
      </c>
      <c r="E164" s="20"/>
      <c r="F164" s="20"/>
      <c r="G164" s="20"/>
      <c r="H164" s="40"/>
    </row>
    <row r="165" spans="1:11" x14ac:dyDescent="0.25">
      <c r="A165" s="16"/>
      <c r="B165" s="9" t="s">
        <v>6</v>
      </c>
      <c r="C165" s="10">
        <v>43901</v>
      </c>
      <c r="D165" s="3"/>
      <c r="E165" s="20"/>
      <c r="F165" s="20"/>
      <c r="G165" s="20"/>
      <c r="H165" s="40"/>
    </row>
    <row r="166" spans="1:11" x14ac:dyDescent="0.25">
      <c r="A166" s="16"/>
      <c r="B166" s="9" t="s">
        <v>7</v>
      </c>
      <c r="C166" s="10">
        <v>43902</v>
      </c>
      <c r="D166" s="3"/>
      <c r="E166" s="20"/>
      <c r="F166" s="20"/>
      <c r="G166" s="20"/>
      <c r="H166" s="40"/>
    </row>
    <row r="167" spans="1:11" x14ac:dyDescent="0.25">
      <c r="A167" s="16"/>
      <c r="B167" s="9" t="s">
        <v>8</v>
      </c>
      <c r="C167" s="10">
        <v>43903</v>
      </c>
      <c r="D167" s="3" t="s">
        <v>51</v>
      </c>
      <c r="E167" s="20"/>
      <c r="F167" s="20"/>
      <c r="G167" s="20"/>
      <c r="H167" s="40"/>
    </row>
    <row r="168" spans="1:11" x14ac:dyDescent="0.25">
      <c r="A168" s="16"/>
      <c r="B168" s="9" t="s">
        <v>9</v>
      </c>
      <c r="C168" s="10">
        <v>43904</v>
      </c>
      <c r="D168" s="3" t="s">
        <v>52</v>
      </c>
      <c r="E168" s="20"/>
      <c r="F168" s="23"/>
      <c r="G168" s="20"/>
      <c r="H168" s="40"/>
      <c r="I168" s="48" t="s">
        <v>82</v>
      </c>
      <c r="K168" s="34"/>
    </row>
    <row r="169" spans="1:11" x14ac:dyDescent="0.25">
      <c r="A169" s="16"/>
      <c r="B169" s="9" t="s">
        <v>10</v>
      </c>
      <c r="C169" s="10">
        <v>43905</v>
      </c>
      <c r="D169" s="3"/>
      <c r="E169" s="20"/>
      <c r="F169" s="20"/>
      <c r="G169" s="23"/>
      <c r="H169" s="40"/>
      <c r="I169" s="35" t="s">
        <v>81</v>
      </c>
      <c r="J169" s="37"/>
      <c r="K169" s="34"/>
    </row>
    <row r="170" spans="1:11" x14ac:dyDescent="0.25">
      <c r="A170" s="15" t="s">
        <v>34</v>
      </c>
      <c r="B170" s="9" t="s">
        <v>4</v>
      </c>
      <c r="C170" s="10">
        <v>43906</v>
      </c>
      <c r="D170" s="3"/>
      <c r="E170" s="22"/>
      <c r="F170" s="20"/>
      <c r="G170" s="20"/>
      <c r="H170" s="40"/>
      <c r="K170" s="34"/>
    </row>
    <row r="171" spans="1:11" x14ac:dyDescent="0.25">
      <c r="A171" s="16"/>
      <c r="B171" s="9" t="s">
        <v>5</v>
      </c>
      <c r="C171" s="10">
        <v>43907</v>
      </c>
      <c r="D171" s="3"/>
      <c r="E171" s="22"/>
      <c r="F171" s="20"/>
      <c r="G171" s="20"/>
      <c r="H171" s="40" t="s">
        <v>54</v>
      </c>
      <c r="K171" s="34"/>
    </row>
    <row r="172" spans="1:11" x14ac:dyDescent="0.25">
      <c r="A172" s="16"/>
      <c r="B172" s="9" t="s">
        <v>6</v>
      </c>
      <c r="C172" s="10">
        <v>43908</v>
      </c>
      <c r="D172" s="3" t="s">
        <v>47</v>
      </c>
      <c r="E172" s="22"/>
      <c r="F172" s="20"/>
      <c r="G172" s="20"/>
      <c r="H172" s="40" t="s">
        <v>54</v>
      </c>
      <c r="K172" s="34"/>
    </row>
    <row r="173" spans="1:11" x14ac:dyDescent="0.25">
      <c r="A173" s="16"/>
      <c r="B173" s="9" t="s">
        <v>7</v>
      </c>
      <c r="C173" s="10">
        <v>43909</v>
      </c>
      <c r="D173" s="3" t="s">
        <v>48</v>
      </c>
      <c r="E173" s="22"/>
      <c r="F173" s="20"/>
      <c r="G173" s="20"/>
      <c r="H173" s="40" t="s">
        <v>54</v>
      </c>
      <c r="K173" s="34"/>
    </row>
    <row r="174" spans="1:11" x14ac:dyDescent="0.25">
      <c r="A174" s="16"/>
      <c r="B174" s="9" t="s">
        <v>8</v>
      </c>
      <c r="C174" s="10">
        <v>43910</v>
      </c>
      <c r="D174" s="3" t="s">
        <v>46</v>
      </c>
      <c r="E174" s="22"/>
      <c r="F174" s="20"/>
      <c r="G174" s="20"/>
      <c r="H174" s="40" t="s">
        <v>54</v>
      </c>
      <c r="I174" s="38" t="s">
        <v>83</v>
      </c>
      <c r="K174" s="34"/>
    </row>
    <row r="175" spans="1:11" x14ac:dyDescent="0.25">
      <c r="A175" s="16"/>
      <c r="B175" s="9" t="s">
        <v>9</v>
      </c>
      <c r="C175" s="10">
        <v>43911</v>
      </c>
      <c r="D175" s="3" t="s">
        <v>49</v>
      </c>
      <c r="E175" s="3"/>
      <c r="F175" s="3"/>
      <c r="G175" s="3"/>
      <c r="H175" s="40" t="s">
        <v>54</v>
      </c>
      <c r="I175" s="39" t="s">
        <v>94</v>
      </c>
      <c r="K175" s="34"/>
    </row>
    <row r="176" spans="1:11" x14ac:dyDescent="0.25">
      <c r="A176" s="16"/>
      <c r="B176" s="9" t="s">
        <v>10</v>
      </c>
      <c r="C176" s="10">
        <v>43912</v>
      </c>
      <c r="D176" s="3" t="s">
        <v>50</v>
      </c>
      <c r="E176" s="3"/>
      <c r="F176" s="3"/>
      <c r="G176" s="3"/>
      <c r="H176" s="40" t="s">
        <v>54</v>
      </c>
      <c r="I176" s="39" t="s">
        <v>95</v>
      </c>
      <c r="K176" s="34"/>
    </row>
    <row r="177" spans="1:11" x14ac:dyDescent="0.25">
      <c r="A177" s="15" t="s">
        <v>35</v>
      </c>
      <c r="B177" s="9" t="s">
        <v>4</v>
      </c>
      <c r="C177" s="10">
        <v>43913</v>
      </c>
      <c r="D177" s="3"/>
      <c r="E177" s="3" t="s">
        <v>55</v>
      </c>
      <c r="F177" s="3"/>
      <c r="G177" s="3"/>
      <c r="H177" s="40"/>
      <c r="K177" s="34"/>
    </row>
    <row r="178" spans="1:11" x14ac:dyDescent="0.25">
      <c r="A178" s="16"/>
      <c r="B178" s="9" t="s">
        <v>5</v>
      </c>
      <c r="C178" s="10">
        <v>43914</v>
      </c>
      <c r="D178" s="3"/>
      <c r="E178" s="3" t="s">
        <v>55</v>
      </c>
      <c r="F178" s="3"/>
      <c r="G178" s="3"/>
      <c r="H178" s="40"/>
      <c r="K178" s="34"/>
    </row>
    <row r="179" spans="1:11" x14ac:dyDescent="0.25">
      <c r="A179" s="16"/>
      <c r="B179" s="9" t="s">
        <v>6</v>
      </c>
      <c r="C179" s="10">
        <v>43915</v>
      </c>
      <c r="D179" s="3"/>
      <c r="E179" s="3" t="s">
        <v>55</v>
      </c>
      <c r="F179" s="3"/>
      <c r="G179" s="3"/>
      <c r="H179" s="40"/>
      <c r="K179" s="34"/>
    </row>
    <row r="180" spans="1:11" x14ac:dyDescent="0.25">
      <c r="A180" s="16"/>
      <c r="B180" s="9" t="s">
        <v>7</v>
      </c>
      <c r="C180" s="10">
        <v>43916</v>
      </c>
      <c r="D180" s="3"/>
      <c r="E180" s="3" t="s">
        <v>55</v>
      </c>
      <c r="F180" s="3"/>
      <c r="G180" s="3"/>
      <c r="H180" s="40"/>
      <c r="K180" s="34"/>
    </row>
    <row r="181" spans="1:11" x14ac:dyDescent="0.25">
      <c r="A181" s="16"/>
      <c r="B181" s="9" t="s">
        <v>8</v>
      </c>
      <c r="C181" s="10">
        <v>43917</v>
      </c>
      <c r="D181" s="3"/>
      <c r="E181" s="3" t="s">
        <v>55</v>
      </c>
      <c r="F181" s="3"/>
      <c r="G181" s="3"/>
      <c r="H181" s="40" t="s">
        <v>87</v>
      </c>
      <c r="I181" s="35" t="s">
        <v>113</v>
      </c>
      <c r="K181" s="34"/>
    </row>
    <row r="182" spans="1:11" x14ac:dyDescent="0.25">
      <c r="A182" s="16"/>
      <c r="B182" s="9" t="s">
        <v>9</v>
      </c>
      <c r="C182" s="10">
        <v>43918</v>
      </c>
      <c r="D182" s="3"/>
      <c r="E182" s="3" t="s">
        <v>55</v>
      </c>
      <c r="F182" s="3"/>
      <c r="G182" s="3"/>
      <c r="H182" s="40" t="s">
        <v>85</v>
      </c>
      <c r="I182" s="35" t="s">
        <v>113</v>
      </c>
      <c r="K182" s="34"/>
    </row>
    <row r="183" spans="1:11" x14ac:dyDescent="0.25">
      <c r="A183" s="16"/>
      <c r="B183" s="9" t="s">
        <v>10</v>
      </c>
      <c r="C183" s="10">
        <v>43919</v>
      </c>
      <c r="D183" s="3"/>
      <c r="E183" s="3" t="s">
        <v>55</v>
      </c>
      <c r="F183" s="3"/>
      <c r="G183" s="3"/>
      <c r="H183" s="40" t="s">
        <v>86</v>
      </c>
      <c r="I183" s="35" t="s">
        <v>113</v>
      </c>
      <c r="K183" s="34"/>
    </row>
    <row r="184" spans="1:11" x14ac:dyDescent="0.25">
      <c r="A184" s="15" t="s">
        <v>36</v>
      </c>
      <c r="B184" s="9" t="s">
        <v>4</v>
      </c>
      <c r="C184" s="10">
        <v>43920</v>
      </c>
      <c r="D184" s="3"/>
      <c r="E184" s="3"/>
      <c r="F184" s="3"/>
      <c r="G184" s="3"/>
      <c r="H184" s="40"/>
      <c r="K184" s="35"/>
    </row>
    <row r="185" spans="1:11" x14ac:dyDescent="0.25">
      <c r="A185" s="16"/>
      <c r="B185" s="9" t="s">
        <v>5</v>
      </c>
      <c r="C185" s="10">
        <v>43921</v>
      </c>
      <c r="D185" s="3"/>
      <c r="E185" s="3"/>
      <c r="F185" s="3" t="s">
        <v>43</v>
      </c>
      <c r="G185" s="3"/>
      <c r="H185" s="40"/>
    </row>
    <row r="186" spans="1:11" x14ac:dyDescent="0.25">
      <c r="A186" s="16"/>
      <c r="B186" s="9" t="s">
        <v>6</v>
      </c>
      <c r="C186" s="10">
        <v>43922</v>
      </c>
      <c r="D186" s="3"/>
      <c r="E186" s="3"/>
      <c r="F186" s="3" t="s">
        <v>43</v>
      </c>
      <c r="G186" s="3"/>
      <c r="H186" s="40" t="s">
        <v>91</v>
      </c>
    </row>
    <row r="187" spans="1:11" x14ac:dyDescent="0.25">
      <c r="A187" s="16"/>
      <c r="B187" s="9" t="s">
        <v>7</v>
      </c>
      <c r="C187" s="10">
        <v>43923</v>
      </c>
      <c r="D187" s="3"/>
      <c r="E187" s="3"/>
      <c r="F187" s="3" t="s">
        <v>44</v>
      </c>
      <c r="G187" s="3"/>
      <c r="H187" s="40" t="s">
        <v>91</v>
      </c>
    </row>
    <row r="188" spans="1:11" x14ac:dyDescent="0.25">
      <c r="A188" s="16"/>
      <c r="B188" s="9" t="s">
        <v>8</v>
      </c>
      <c r="C188" s="10">
        <v>43924</v>
      </c>
      <c r="D188" s="3"/>
      <c r="E188" s="3"/>
      <c r="F188" s="3" t="s">
        <v>45</v>
      </c>
      <c r="G188" s="3"/>
      <c r="H188" s="40" t="s">
        <v>92</v>
      </c>
    </row>
    <row r="189" spans="1:11" x14ac:dyDescent="0.25">
      <c r="A189" s="16"/>
      <c r="B189" s="9" t="s">
        <v>9</v>
      </c>
      <c r="C189" s="10">
        <v>43925</v>
      </c>
      <c r="D189" s="3"/>
      <c r="E189" s="20"/>
      <c r="F189" s="20" t="s">
        <v>61</v>
      </c>
      <c r="G189" s="3"/>
      <c r="H189" s="40" t="s">
        <v>92</v>
      </c>
    </row>
    <row r="190" spans="1:11" x14ac:dyDescent="0.25">
      <c r="A190" s="16"/>
      <c r="B190" s="9" t="s">
        <v>10</v>
      </c>
      <c r="C190" s="10">
        <v>43926</v>
      </c>
      <c r="D190" s="3"/>
      <c r="E190" s="20"/>
      <c r="F190" s="20" t="s">
        <v>61</v>
      </c>
      <c r="G190" s="3"/>
      <c r="H190" s="40" t="s">
        <v>93</v>
      </c>
    </row>
    <row r="191" spans="1:11" x14ac:dyDescent="0.25">
      <c r="A191" s="15" t="s">
        <v>37</v>
      </c>
      <c r="B191" s="9" t="s">
        <v>4</v>
      </c>
      <c r="C191" s="10">
        <v>43927</v>
      </c>
      <c r="D191" s="3"/>
      <c r="E191" s="20"/>
      <c r="F191" s="20"/>
      <c r="G191" s="3"/>
      <c r="H191" s="40"/>
    </row>
    <row r="192" spans="1:11" x14ac:dyDescent="0.25">
      <c r="A192" s="16"/>
      <c r="B192" s="9" t="s">
        <v>5</v>
      </c>
      <c r="C192" s="10">
        <v>43928</v>
      </c>
      <c r="D192" s="3"/>
      <c r="E192" s="20"/>
      <c r="F192" s="20"/>
      <c r="G192" s="3"/>
      <c r="H192" s="40"/>
    </row>
    <row r="193" spans="1:9" x14ac:dyDescent="0.25">
      <c r="A193" s="16"/>
      <c r="B193" s="9" t="s">
        <v>6</v>
      </c>
      <c r="C193" s="10">
        <v>43929</v>
      </c>
      <c r="D193" s="3"/>
      <c r="E193" s="20"/>
      <c r="F193" s="20"/>
      <c r="G193" s="3"/>
      <c r="H193" s="40"/>
    </row>
    <row r="194" spans="1:9" x14ac:dyDescent="0.25">
      <c r="A194" s="16"/>
      <c r="B194" s="14" t="s">
        <v>7</v>
      </c>
      <c r="C194" s="10">
        <v>43930</v>
      </c>
      <c r="D194" s="3"/>
      <c r="E194" s="20"/>
      <c r="F194" s="20" t="s">
        <v>66</v>
      </c>
      <c r="G194" s="3"/>
      <c r="H194" s="40"/>
    </row>
    <row r="195" spans="1:9" x14ac:dyDescent="0.25">
      <c r="A195" s="16"/>
      <c r="B195" s="13" t="s">
        <v>8</v>
      </c>
      <c r="C195" s="10">
        <v>43931</v>
      </c>
      <c r="D195" s="3"/>
      <c r="E195" s="20"/>
      <c r="F195" s="20" t="s">
        <v>65</v>
      </c>
      <c r="G195" s="3"/>
      <c r="H195" s="40"/>
    </row>
    <row r="196" spans="1:9" x14ac:dyDescent="0.25">
      <c r="A196" s="16"/>
      <c r="B196" s="9" t="s">
        <v>9</v>
      </c>
      <c r="C196" s="10">
        <v>43932</v>
      </c>
      <c r="D196" s="3"/>
      <c r="E196" s="20"/>
      <c r="F196" s="20" t="s">
        <v>65</v>
      </c>
      <c r="G196" s="3"/>
      <c r="H196" s="40"/>
    </row>
    <row r="197" spans="1:9" x14ac:dyDescent="0.25">
      <c r="A197" s="16"/>
      <c r="B197" s="9" t="s">
        <v>10</v>
      </c>
      <c r="C197" s="10">
        <v>43933</v>
      </c>
      <c r="D197" s="3"/>
      <c r="E197" s="20"/>
      <c r="F197" s="20"/>
      <c r="G197" s="3"/>
      <c r="H197" s="40"/>
    </row>
    <row r="198" spans="1:9" x14ac:dyDescent="0.25">
      <c r="A198" s="15" t="s">
        <v>38</v>
      </c>
      <c r="B198" s="13" t="s">
        <v>4</v>
      </c>
      <c r="C198" s="10">
        <v>43934</v>
      </c>
      <c r="D198" s="3"/>
      <c r="E198" s="20"/>
      <c r="F198" s="20"/>
      <c r="G198" s="3"/>
      <c r="H198" s="40"/>
    </row>
    <row r="199" spans="1:9" x14ac:dyDescent="0.25">
      <c r="A199" s="16"/>
      <c r="B199" s="12" t="s">
        <v>5</v>
      </c>
      <c r="C199" s="10">
        <v>43935</v>
      </c>
      <c r="D199" s="3"/>
      <c r="E199" s="20"/>
      <c r="F199" s="20"/>
      <c r="G199" s="3"/>
      <c r="H199" s="40"/>
    </row>
    <row r="200" spans="1:9" x14ac:dyDescent="0.25">
      <c r="A200" s="16"/>
      <c r="B200" s="12" t="s">
        <v>6</v>
      </c>
      <c r="C200" s="10">
        <v>43936</v>
      </c>
      <c r="D200" s="3"/>
      <c r="E200" s="20"/>
      <c r="F200" s="20"/>
      <c r="G200" s="3"/>
      <c r="H200" s="40"/>
    </row>
    <row r="201" spans="1:9" x14ac:dyDescent="0.25">
      <c r="A201" s="16"/>
      <c r="B201" s="12" t="s">
        <v>7</v>
      </c>
      <c r="C201" s="10">
        <v>43937</v>
      </c>
      <c r="D201" s="3"/>
      <c r="E201" s="20"/>
      <c r="F201" s="20"/>
      <c r="G201" s="3"/>
      <c r="H201" s="40"/>
    </row>
    <row r="202" spans="1:9" x14ac:dyDescent="0.25">
      <c r="A202" s="16"/>
      <c r="B202" s="12" t="s">
        <v>8</v>
      </c>
      <c r="C202" s="10">
        <v>43938</v>
      </c>
      <c r="D202" s="3"/>
      <c r="E202" s="20"/>
      <c r="F202" s="20"/>
      <c r="G202" s="3"/>
      <c r="H202" s="40"/>
    </row>
    <row r="203" spans="1:9" x14ac:dyDescent="0.25">
      <c r="A203" s="16"/>
      <c r="B203" s="12" t="s">
        <v>9</v>
      </c>
      <c r="C203" s="10">
        <v>43939</v>
      </c>
      <c r="D203" s="3"/>
      <c r="E203" s="22" t="s">
        <v>68</v>
      </c>
      <c r="F203" s="20"/>
      <c r="G203" s="3"/>
      <c r="H203" s="40"/>
      <c r="I203" s="36" t="s">
        <v>106</v>
      </c>
    </row>
    <row r="204" spans="1:9" x14ac:dyDescent="0.25">
      <c r="A204" s="16"/>
      <c r="B204" s="9" t="s">
        <v>10</v>
      </c>
      <c r="C204" s="10">
        <v>43940</v>
      </c>
      <c r="D204" s="3"/>
      <c r="E204" s="22" t="s">
        <v>68</v>
      </c>
      <c r="F204" s="20"/>
      <c r="G204" s="3"/>
      <c r="H204" s="40"/>
      <c r="I204" s="36" t="s">
        <v>105</v>
      </c>
    </row>
    <row r="205" spans="1:9" x14ac:dyDescent="0.25">
      <c r="A205" s="15" t="s">
        <v>39</v>
      </c>
      <c r="B205" s="9" t="s">
        <v>4</v>
      </c>
      <c r="C205" s="10">
        <v>43941</v>
      </c>
      <c r="D205" s="3"/>
      <c r="E205" s="22" t="s">
        <v>72</v>
      </c>
      <c r="F205" s="20"/>
      <c r="G205" s="3"/>
      <c r="H205" s="40"/>
    </row>
    <row r="206" spans="1:9" x14ac:dyDescent="0.25">
      <c r="A206" s="16"/>
      <c r="B206" s="9" t="s">
        <v>5</v>
      </c>
      <c r="C206" s="10">
        <v>43942</v>
      </c>
      <c r="D206" s="3"/>
      <c r="E206" s="22" t="s">
        <v>72</v>
      </c>
      <c r="F206" s="20"/>
      <c r="G206" s="3"/>
      <c r="H206" s="40"/>
    </row>
    <row r="207" spans="1:9" x14ac:dyDescent="0.25">
      <c r="A207" s="16"/>
      <c r="B207" s="9" t="s">
        <v>6</v>
      </c>
      <c r="C207" s="10">
        <v>43943</v>
      </c>
      <c r="D207" s="3"/>
      <c r="E207" s="3"/>
      <c r="F207" s="3"/>
      <c r="G207" s="3"/>
      <c r="H207" s="40"/>
    </row>
    <row r="208" spans="1:9" x14ac:dyDescent="0.25">
      <c r="A208" s="16"/>
      <c r="B208" s="9" t="s">
        <v>7</v>
      </c>
      <c r="C208" s="10">
        <v>43944</v>
      </c>
      <c r="D208" s="3"/>
      <c r="E208" s="3"/>
      <c r="F208" s="3"/>
      <c r="G208" s="3"/>
      <c r="H208" s="40"/>
    </row>
    <row r="209" spans="1:9" x14ac:dyDescent="0.25">
      <c r="A209" s="16"/>
      <c r="B209" s="9" t="s">
        <v>8</v>
      </c>
      <c r="C209" s="10">
        <v>43945</v>
      </c>
      <c r="D209" s="3"/>
      <c r="E209" s="3"/>
      <c r="F209" s="3"/>
      <c r="G209" s="3"/>
      <c r="H209" s="40" t="s">
        <v>79</v>
      </c>
    </row>
    <row r="210" spans="1:9" x14ac:dyDescent="0.25">
      <c r="A210" s="16"/>
      <c r="B210" s="9" t="s">
        <v>9</v>
      </c>
      <c r="C210" s="10">
        <v>43946</v>
      </c>
      <c r="D210" s="3"/>
      <c r="E210" s="3"/>
      <c r="F210" s="3"/>
      <c r="G210" s="3"/>
      <c r="H210" s="40" t="s">
        <v>79</v>
      </c>
    </row>
    <row r="211" spans="1:9" x14ac:dyDescent="0.25">
      <c r="A211" s="16"/>
      <c r="B211" s="9" t="s">
        <v>10</v>
      </c>
      <c r="C211" s="10">
        <v>43947</v>
      </c>
      <c r="D211" s="3"/>
      <c r="E211" s="3"/>
      <c r="F211" s="3"/>
      <c r="G211" s="3"/>
      <c r="H211" s="40" t="s">
        <v>79</v>
      </c>
    </row>
    <row r="212" spans="1:9" x14ac:dyDescent="0.25">
      <c r="A212" s="15" t="s">
        <v>40</v>
      </c>
      <c r="B212" s="9" t="s">
        <v>4</v>
      </c>
      <c r="C212" s="10">
        <v>43948</v>
      </c>
      <c r="D212" s="3"/>
      <c r="E212" s="3"/>
      <c r="F212" s="3"/>
      <c r="G212" s="3"/>
      <c r="H212" s="40"/>
    </row>
    <row r="213" spans="1:9" x14ac:dyDescent="0.25">
      <c r="A213" s="16"/>
      <c r="B213" s="9" t="s">
        <v>5</v>
      </c>
      <c r="C213" s="10">
        <v>43949</v>
      </c>
      <c r="D213" s="3"/>
      <c r="E213" s="3"/>
      <c r="F213" s="3"/>
      <c r="G213" s="3"/>
      <c r="H213" s="40"/>
    </row>
    <row r="214" spans="1:9" x14ac:dyDescent="0.25">
      <c r="A214" s="16"/>
      <c r="B214" s="9" t="s">
        <v>6</v>
      </c>
      <c r="C214" s="10">
        <v>43950</v>
      </c>
      <c r="D214" s="3"/>
      <c r="E214" s="3"/>
      <c r="F214" s="3"/>
      <c r="G214" s="3"/>
      <c r="H214" s="40"/>
    </row>
    <row r="215" spans="1:9" x14ac:dyDescent="0.25">
      <c r="A215" s="16"/>
      <c r="B215" s="14" t="s">
        <v>7</v>
      </c>
      <c r="C215" s="10">
        <v>43951</v>
      </c>
      <c r="D215" s="3"/>
      <c r="E215" s="3"/>
      <c r="F215" s="3"/>
      <c r="G215" s="3"/>
      <c r="H215" s="40"/>
    </row>
    <row r="216" spans="1:9" x14ac:dyDescent="0.25">
      <c r="A216" s="16"/>
      <c r="B216" s="13" t="s">
        <v>8</v>
      </c>
      <c r="C216" s="10">
        <v>43952</v>
      </c>
      <c r="D216" s="3"/>
      <c r="E216" s="3"/>
      <c r="F216" s="3"/>
      <c r="G216" s="3"/>
      <c r="H216" s="40"/>
      <c r="I216" s="36" t="s">
        <v>84</v>
      </c>
    </row>
    <row r="217" spans="1:9" x14ac:dyDescent="0.25">
      <c r="A217" s="16"/>
      <c r="B217" s="9" t="s">
        <v>9</v>
      </c>
      <c r="C217" s="10">
        <v>43953</v>
      </c>
      <c r="D217" s="3"/>
      <c r="E217" s="3"/>
      <c r="F217" s="3"/>
      <c r="G217" s="3"/>
      <c r="H217" s="40"/>
      <c r="I217" s="36" t="s">
        <v>84</v>
      </c>
    </row>
    <row r="218" spans="1:9" ht="15.75" thickBot="1" x14ac:dyDescent="0.3">
      <c r="A218" s="17"/>
      <c r="B218" s="18" t="s">
        <v>10</v>
      </c>
      <c r="C218" s="19">
        <v>43954</v>
      </c>
      <c r="D218" s="4"/>
      <c r="E218" s="4"/>
      <c r="F218" s="4"/>
      <c r="G218" s="4"/>
      <c r="H218" s="46"/>
    </row>
    <row r="219" spans="1:9" x14ac:dyDescent="0.25">
      <c r="A219" s="1"/>
      <c r="B219" s="1"/>
      <c r="C219" s="1"/>
      <c r="E219" s="33"/>
      <c r="F219" s="33"/>
      <c r="G219" s="33"/>
      <c r="H219" s="47"/>
    </row>
    <row r="220" spans="1:9" x14ac:dyDescent="0.25">
      <c r="A220" s="1"/>
      <c r="B220" s="1"/>
      <c r="C220" s="1"/>
      <c r="E220" s="33"/>
      <c r="F220" s="33"/>
      <c r="G220" s="33"/>
      <c r="H220" s="47"/>
    </row>
    <row r="221" spans="1:9" x14ac:dyDescent="0.25">
      <c r="A221" s="1"/>
      <c r="B221" s="1"/>
      <c r="C221" s="1"/>
      <c r="E221" s="33"/>
      <c r="F221" s="33"/>
      <c r="G221" s="33"/>
      <c r="H221" s="47"/>
    </row>
    <row r="222" spans="1:9" x14ac:dyDescent="0.25">
      <c r="A222" s="1"/>
      <c r="B222" s="1"/>
      <c r="C222" s="1"/>
      <c r="E222" s="33"/>
      <c r="F222" s="33"/>
      <c r="G222" s="33"/>
      <c r="H222" s="47"/>
    </row>
    <row r="223" spans="1:9" x14ac:dyDescent="0.25">
      <c r="A223" s="1"/>
      <c r="B223" s="1"/>
      <c r="C223" s="1"/>
      <c r="E223" s="33"/>
      <c r="F223" s="33"/>
      <c r="G223" s="33"/>
      <c r="H223" s="47"/>
    </row>
    <row r="224" spans="1:9" x14ac:dyDescent="0.25">
      <c r="E224" s="33"/>
      <c r="F224" s="33"/>
      <c r="G224" s="33"/>
      <c r="H224" s="47"/>
    </row>
    <row r="225" spans="5:8" x14ac:dyDescent="0.25">
      <c r="E225" s="33"/>
      <c r="F225" s="33"/>
      <c r="G225" s="33"/>
      <c r="H225" s="47"/>
    </row>
    <row r="226" spans="5:8" x14ac:dyDescent="0.25">
      <c r="E226" s="33"/>
      <c r="F226" s="33"/>
      <c r="G226" s="33"/>
      <c r="H226" s="47"/>
    </row>
    <row r="227" spans="5:8" x14ac:dyDescent="0.25">
      <c r="E227" s="33"/>
      <c r="F227" s="33"/>
      <c r="G227" s="33"/>
      <c r="H227" s="47"/>
    </row>
    <row r="228" spans="5:8" x14ac:dyDescent="0.25">
      <c r="E228" s="33"/>
      <c r="F228" s="33"/>
      <c r="G228" s="33"/>
      <c r="H228" s="47"/>
    </row>
    <row r="229" spans="5:8" x14ac:dyDescent="0.25">
      <c r="E229" s="33"/>
      <c r="F229" s="33"/>
      <c r="G229" s="33"/>
      <c r="H229" s="47"/>
    </row>
    <row r="230" spans="5:8" x14ac:dyDescent="0.25">
      <c r="E230" s="33"/>
      <c r="F230" s="33"/>
      <c r="G230" s="33"/>
      <c r="H230" s="47"/>
    </row>
    <row r="231" spans="5:8" x14ac:dyDescent="0.25">
      <c r="E231" s="33"/>
      <c r="F231" s="33"/>
      <c r="G231" s="33"/>
      <c r="H231" s="47"/>
    </row>
    <row r="232" spans="5:8" x14ac:dyDescent="0.25">
      <c r="E232" s="33"/>
      <c r="F232" s="33"/>
      <c r="G232" s="33"/>
      <c r="H232" s="47"/>
    </row>
    <row r="233" spans="5:8" x14ac:dyDescent="0.25">
      <c r="E233" s="33"/>
      <c r="F233" s="33"/>
      <c r="G233" s="33"/>
      <c r="H233" s="47"/>
    </row>
    <row r="234" spans="5:8" x14ac:dyDescent="0.25">
      <c r="E234" s="33"/>
      <c r="F234" s="33"/>
      <c r="G234" s="33"/>
      <c r="H234" s="47"/>
    </row>
    <row r="235" spans="5:8" x14ac:dyDescent="0.25">
      <c r="E235" s="33"/>
      <c r="F235" s="33"/>
      <c r="G235" s="33"/>
      <c r="H235" s="47"/>
    </row>
  </sheetData>
  <conditionalFormatting sqref="B1:B1048576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8" scale="32" orientation="portrait" r:id="rId1"/>
  <headerFooter>
    <oddHeader>&amp;C&amp;F &amp;A</oddHeader>
    <oddFooter>&amp;L&amp;D kl &amp;T&amp;RSida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3192-E544-4B66-97B3-FEBF12558AD2}">
  <sheetPr>
    <tabColor rgb="FFFFFF99"/>
  </sheetPr>
  <dimension ref="A2:B53"/>
  <sheetViews>
    <sheetView workbookViewId="0">
      <selection activeCell="K16" sqref="K16"/>
    </sheetView>
  </sheetViews>
  <sheetFormatPr defaultRowHeight="15" x14ac:dyDescent="0.25"/>
  <cols>
    <col min="1" max="2" width="9.140625" style="35"/>
    <col min="3" max="16384" width="9.140625" style="1"/>
  </cols>
  <sheetData>
    <row r="2" spans="1:2" x14ac:dyDescent="0.25">
      <c r="A2" s="35" t="s">
        <v>1228</v>
      </c>
      <c r="B2" s="35" t="s">
        <v>1227</v>
      </c>
    </row>
    <row r="3" spans="1:2" x14ac:dyDescent="0.25">
      <c r="A3" s="35">
        <v>1</v>
      </c>
      <c r="B3" s="35">
        <v>100</v>
      </c>
    </row>
    <row r="4" spans="1:2" x14ac:dyDescent="0.25">
      <c r="A4" s="35">
        <v>2</v>
      </c>
      <c r="B4" s="35">
        <v>80</v>
      </c>
    </row>
    <row r="5" spans="1:2" x14ac:dyDescent="0.25">
      <c r="A5" s="35">
        <v>3</v>
      </c>
      <c r="B5" s="35">
        <v>70</v>
      </c>
    </row>
    <row r="6" spans="1:2" x14ac:dyDescent="0.25">
      <c r="A6" s="35">
        <v>4</v>
      </c>
      <c r="B6" s="35">
        <v>60</v>
      </c>
    </row>
    <row r="7" spans="1:2" x14ac:dyDescent="0.25">
      <c r="A7" s="35">
        <v>5</v>
      </c>
      <c r="B7" s="35">
        <v>55</v>
      </c>
    </row>
    <row r="8" spans="1:2" x14ac:dyDescent="0.25">
      <c r="A8" s="35">
        <v>6</v>
      </c>
      <c r="B8" s="35">
        <v>50</v>
      </c>
    </row>
    <row r="9" spans="1:2" x14ac:dyDescent="0.25">
      <c r="A9" s="35">
        <v>7</v>
      </c>
      <c r="B9" s="35">
        <v>48</v>
      </c>
    </row>
    <row r="10" spans="1:2" x14ac:dyDescent="0.25">
      <c r="A10" s="35">
        <v>8</v>
      </c>
      <c r="B10" s="35">
        <v>46</v>
      </c>
    </row>
    <row r="11" spans="1:2" x14ac:dyDescent="0.25">
      <c r="A11" s="35">
        <v>9</v>
      </c>
      <c r="B11" s="35">
        <v>44</v>
      </c>
    </row>
    <row r="12" spans="1:2" x14ac:dyDescent="0.25">
      <c r="A12" s="35">
        <v>10</v>
      </c>
      <c r="B12" s="35">
        <v>42</v>
      </c>
    </row>
    <row r="13" spans="1:2" x14ac:dyDescent="0.25">
      <c r="A13" s="35">
        <v>11</v>
      </c>
      <c r="B13" s="35">
        <v>40</v>
      </c>
    </row>
    <row r="14" spans="1:2" x14ac:dyDescent="0.25">
      <c r="A14" s="35">
        <v>12</v>
      </c>
      <c r="B14" s="35">
        <v>39</v>
      </c>
    </row>
    <row r="15" spans="1:2" x14ac:dyDescent="0.25">
      <c r="A15" s="35">
        <v>13</v>
      </c>
      <c r="B15" s="35">
        <v>38</v>
      </c>
    </row>
    <row r="16" spans="1:2" x14ac:dyDescent="0.25">
      <c r="A16" s="35">
        <v>14</v>
      </c>
      <c r="B16" s="35">
        <v>37</v>
      </c>
    </row>
    <row r="17" spans="1:2" x14ac:dyDescent="0.25">
      <c r="A17" s="35">
        <v>15</v>
      </c>
      <c r="B17" s="35">
        <v>36</v>
      </c>
    </row>
    <row r="18" spans="1:2" x14ac:dyDescent="0.25">
      <c r="A18" s="35">
        <v>16</v>
      </c>
      <c r="B18" s="35">
        <v>35</v>
      </c>
    </row>
    <row r="19" spans="1:2" x14ac:dyDescent="0.25">
      <c r="A19" s="35">
        <v>17</v>
      </c>
      <c r="B19" s="35">
        <v>34</v>
      </c>
    </row>
    <row r="20" spans="1:2" x14ac:dyDescent="0.25">
      <c r="A20" s="35">
        <v>18</v>
      </c>
      <c r="B20" s="35">
        <v>33</v>
      </c>
    </row>
    <row r="21" spans="1:2" x14ac:dyDescent="0.25">
      <c r="A21" s="35">
        <v>19</v>
      </c>
      <c r="B21" s="35">
        <v>32</v>
      </c>
    </row>
    <row r="22" spans="1:2" x14ac:dyDescent="0.25">
      <c r="A22" s="35">
        <f t="shared" ref="A22:A52" si="0">+A21+1</f>
        <v>20</v>
      </c>
      <c r="B22" s="35">
        <f>+B21-1</f>
        <v>31</v>
      </c>
    </row>
    <row r="23" spans="1:2" x14ac:dyDescent="0.25">
      <c r="A23" s="35">
        <f t="shared" si="0"/>
        <v>21</v>
      </c>
      <c r="B23" s="35">
        <f t="shared" ref="B23:B52" si="1">+B22-1</f>
        <v>30</v>
      </c>
    </row>
    <row r="24" spans="1:2" x14ac:dyDescent="0.25">
      <c r="A24" s="35">
        <f t="shared" si="0"/>
        <v>22</v>
      </c>
      <c r="B24" s="35">
        <f t="shared" si="1"/>
        <v>29</v>
      </c>
    </row>
    <row r="25" spans="1:2" x14ac:dyDescent="0.25">
      <c r="A25" s="35">
        <f t="shared" si="0"/>
        <v>23</v>
      </c>
      <c r="B25" s="35">
        <f t="shared" si="1"/>
        <v>28</v>
      </c>
    </row>
    <row r="26" spans="1:2" x14ac:dyDescent="0.25">
      <c r="A26" s="35">
        <f t="shared" si="0"/>
        <v>24</v>
      </c>
      <c r="B26" s="35">
        <f t="shared" si="1"/>
        <v>27</v>
      </c>
    </row>
    <row r="27" spans="1:2" x14ac:dyDescent="0.25">
      <c r="A27" s="35">
        <f t="shared" si="0"/>
        <v>25</v>
      </c>
      <c r="B27" s="35">
        <f t="shared" si="1"/>
        <v>26</v>
      </c>
    </row>
    <row r="28" spans="1:2" x14ac:dyDescent="0.25">
      <c r="A28" s="35">
        <f t="shared" si="0"/>
        <v>26</v>
      </c>
      <c r="B28" s="35">
        <f t="shared" si="1"/>
        <v>25</v>
      </c>
    </row>
    <row r="29" spans="1:2" x14ac:dyDescent="0.25">
      <c r="A29" s="35">
        <f t="shared" si="0"/>
        <v>27</v>
      </c>
      <c r="B29" s="35">
        <f t="shared" si="1"/>
        <v>24</v>
      </c>
    </row>
    <row r="30" spans="1:2" x14ac:dyDescent="0.25">
      <c r="A30" s="35">
        <f t="shared" si="0"/>
        <v>28</v>
      </c>
      <c r="B30" s="35">
        <f t="shared" si="1"/>
        <v>23</v>
      </c>
    </row>
    <row r="31" spans="1:2" x14ac:dyDescent="0.25">
      <c r="A31" s="35">
        <f t="shared" si="0"/>
        <v>29</v>
      </c>
      <c r="B31" s="35">
        <f t="shared" si="1"/>
        <v>22</v>
      </c>
    </row>
    <row r="32" spans="1:2" x14ac:dyDescent="0.25">
      <c r="A32" s="35">
        <f t="shared" si="0"/>
        <v>30</v>
      </c>
      <c r="B32" s="35">
        <f t="shared" si="1"/>
        <v>21</v>
      </c>
    </row>
    <row r="33" spans="1:2" x14ac:dyDescent="0.25">
      <c r="A33" s="35">
        <f t="shared" si="0"/>
        <v>31</v>
      </c>
      <c r="B33" s="35">
        <f t="shared" si="1"/>
        <v>20</v>
      </c>
    </row>
    <row r="34" spans="1:2" x14ac:dyDescent="0.25">
      <c r="A34" s="35">
        <f t="shared" si="0"/>
        <v>32</v>
      </c>
      <c r="B34" s="35">
        <f t="shared" si="1"/>
        <v>19</v>
      </c>
    </row>
    <row r="35" spans="1:2" x14ac:dyDescent="0.25">
      <c r="A35" s="35">
        <f t="shared" si="0"/>
        <v>33</v>
      </c>
      <c r="B35" s="35">
        <f t="shared" si="1"/>
        <v>18</v>
      </c>
    </row>
    <row r="36" spans="1:2" x14ac:dyDescent="0.25">
      <c r="A36" s="35">
        <f t="shared" si="0"/>
        <v>34</v>
      </c>
      <c r="B36" s="35">
        <f t="shared" si="1"/>
        <v>17</v>
      </c>
    </row>
    <row r="37" spans="1:2" x14ac:dyDescent="0.25">
      <c r="A37" s="35">
        <f t="shared" si="0"/>
        <v>35</v>
      </c>
      <c r="B37" s="35">
        <f t="shared" si="1"/>
        <v>16</v>
      </c>
    </row>
    <row r="38" spans="1:2" x14ac:dyDescent="0.25">
      <c r="A38" s="35">
        <f t="shared" si="0"/>
        <v>36</v>
      </c>
      <c r="B38" s="35">
        <f t="shared" si="1"/>
        <v>15</v>
      </c>
    </row>
    <row r="39" spans="1:2" x14ac:dyDescent="0.25">
      <c r="A39" s="35">
        <f t="shared" si="0"/>
        <v>37</v>
      </c>
      <c r="B39" s="35">
        <f t="shared" si="1"/>
        <v>14</v>
      </c>
    </row>
    <row r="40" spans="1:2" x14ac:dyDescent="0.25">
      <c r="A40" s="35">
        <f t="shared" si="0"/>
        <v>38</v>
      </c>
      <c r="B40" s="35">
        <f t="shared" si="1"/>
        <v>13</v>
      </c>
    </row>
    <row r="41" spans="1:2" x14ac:dyDescent="0.25">
      <c r="A41" s="35">
        <f t="shared" si="0"/>
        <v>39</v>
      </c>
      <c r="B41" s="35">
        <f t="shared" si="1"/>
        <v>12</v>
      </c>
    </row>
    <row r="42" spans="1:2" x14ac:dyDescent="0.25">
      <c r="A42" s="35">
        <f t="shared" si="0"/>
        <v>40</v>
      </c>
      <c r="B42" s="35">
        <f t="shared" si="1"/>
        <v>11</v>
      </c>
    </row>
    <row r="43" spans="1:2" x14ac:dyDescent="0.25">
      <c r="A43" s="35">
        <f t="shared" si="0"/>
        <v>41</v>
      </c>
      <c r="B43" s="35">
        <f t="shared" si="1"/>
        <v>10</v>
      </c>
    </row>
    <row r="44" spans="1:2" x14ac:dyDescent="0.25">
      <c r="A44" s="35">
        <f t="shared" si="0"/>
        <v>42</v>
      </c>
      <c r="B44" s="35">
        <f t="shared" si="1"/>
        <v>9</v>
      </c>
    </row>
    <row r="45" spans="1:2" x14ac:dyDescent="0.25">
      <c r="A45" s="35">
        <f t="shared" si="0"/>
        <v>43</v>
      </c>
      <c r="B45" s="35">
        <f t="shared" si="1"/>
        <v>8</v>
      </c>
    </row>
    <row r="46" spans="1:2" x14ac:dyDescent="0.25">
      <c r="A46" s="35">
        <f t="shared" si="0"/>
        <v>44</v>
      </c>
      <c r="B46" s="35">
        <f t="shared" si="1"/>
        <v>7</v>
      </c>
    </row>
    <row r="47" spans="1:2" x14ac:dyDescent="0.25">
      <c r="A47" s="35">
        <f t="shared" si="0"/>
        <v>45</v>
      </c>
      <c r="B47" s="35">
        <f t="shared" si="1"/>
        <v>6</v>
      </c>
    </row>
    <row r="48" spans="1:2" x14ac:dyDescent="0.25">
      <c r="A48" s="35">
        <f t="shared" si="0"/>
        <v>46</v>
      </c>
      <c r="B48" s="35">
        <f t="shared" si="1"/>
        <v>5</v>
      </c>
    </row>
    <row r="49" spans="1:2" x14ac:dyDescent="0.25">
      <c r="A49" s="35">
        <f t="shared" si="0"/>
        <v>47</v>
      </c>
      <c r="B49" s="35">
        <f t="shared" si="1"/>
        <v>4</v>
      </c>
    </row>
    <row r="50" spans="1:2" x14ac:dyDescent="0.25">
      <c r="A50" s="35">
        <f t="shared" si="0"/>
        <v>48</v>
      </c>
      <c r="B50" s="35">
        <f t="shared" si="1"/>
        <v>3</v>
      </c>
    </row>
    <row r="51" spans="1:2" x14ac:dyDescent="0.25">
      <c r="A51" s="35">
        <f t="shared" si="0"/>
        <v>49</v>
      </c>
      <c r="B51" s="35">
        <f t="shared" si="1"/>
        <v>2</v>
      </c>
    </row>
    <row r="52" spans="1:2" x14ac:dyDescent="0.25">
      <c r="A52" s="35">
        <f t="shared" si="0"/>
        <v>50</v>
      </c>
      <c r="B52" s="35">
        <f t="shared" si="1"/>
        <v>1</v>
      </c>
    </row>
    <row r="53" spans="1:2" x14ac:dyDescent="0.25">
      <c r="A53" s="35">
        <v>99</v>
      </c>
      <c r="B53" s="3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3376-E134-459A-B29D-BC43735C9A28}">
  <sheetPr>
    <tabColor rgb="FFFFFF00"/>
  </sheetPr>
  <dimension ref="A1:AW108"/>
  <sheetViews>
    <sheetView showGridLines="0" tabSelected="1" zoomScale="80" zoomScaleNormal="80" workbookViewId="0">
      <selection activeCell="A4" sqref="A4"/>
    </sheetView>
  </sheetViews>
  <sheetFormatPr defaultRowHeight="15" x14ac:dyDescent="0.25"/>
  <cols>
    <col min="1" max="1" width="12.7109375" style="1" customWidth="1"/>
    <col min="2" max="2" width="8.42578125" style="2" bestFit="1" customWidth="1"/>
    <col min="3" max="3" width="28.42578125" style="1" bestFit="1" customWidth="1"/>
    <col min="4" max="4" width="7" style="2" customWidth="1"/>
    <col min="5" max="5" width="19.28515625" style="1" bestFit="1" customWidth="1"/>
    <col min="6" max="6" width="11.140625" style="101" customWidth="1"/>
    <col min="7" max="34" width="8" style="1" customWidth="1"/>
    <col min="35" max="35" width="2.140625" style="2" customWidth="1"/>
    <col min="36" max="48" width="6.28515625" style="1" customWidth="1"/>
    <col min="49" max="49" width="7.5703125" style="1" customWidth="1"/>
    <col min="50" max="16384" width="9.140625" style="1"/>
  </cols>
  <sheetData>
    <row r="1" spans="1:49" ht="46.5" x14ac:dyDescent="0.7">
      <c r="A1" s="85" t="s">
        <v>1239</v>
      </c>
    </row>
    <row r="4" spans="1:49" ht="15.75" thickBot="1" x14ac:dyDescent="0.3"/>
    <row r="5" spans="1:49" s="73" customFormat="1" ht="33.75" x14ac:dyDescent="0.4">
      <c r="A5" s="71"/>
      <c r="B5" s="74"/>
      <c r="C5" s="72"/>
      <c r="D5" s="74"/>
      <c r="E5" s="72"/>
      <c r="F5" s="86" t="s">
        <v>1254</v>
      </c>
      <c r="G5" s="126" t="s">
        <v>1240</v>
      </c>
      <c r="H5" s="127"/>
      <c r="I5" s="126" t="s">
        <v>1240</v>
      </c>
      <c r="J5" s="127"/>
      <c r="K5" s="120" t="s">
        <v>1255</v>
      </c>
      <c r="L5" s="121"/>
      <c r="M5" s="120" t="s">
        <v>1255</v>
      </c>
      <c r="N5" s="121"/>
      <c r="O5" s="126" t="s">
        <v>1237</v>
      </c>
      <c r="P5" s="127"/>
      <c r="Q5" s="126" t="s">
        <v>1237</v>
      </c>
      <c r="R5" s="127"/>
      <c r="S5" s="120" t="s">
        <v>1238</v>
      </c>
      <c r="T5" s="121"/>
      <c r="U5" s="120" t="s">
        <v>1238</v>
      </c>
      <c r="V5" s="121"/>
      <c r="W5" s="132" t="s">
        <v>1264</v>
      </c>
      <c r="X5" s="133"/>
      <c r="Y5" s="132" t="s">
        <v>1264</v>
      </c>
      <c r="Z5" s="133"/>
      <c r="AA5" s="128" t="s">
        <v>1475</v>
      </c>
      <c r="AB5" s="129"/>
      <c r="AC5" s="128" t="s">
        <v>1475</v>
      </c>
      <c r="AD5" s="129"/>
      <c r="AE5" s="132" t="s">
        <v>1476</v>
      </c>
      <c r="AF5" s="133"/>
      <c r="AG5" s="132" t="s">
        <v>1476</v>
      </c>
      <c r="AH5" s="133"/>
      <c r="AI5" s="86"/>
      <c r="AJ5" s="130" t="s">
        <v>1253</v>
      </c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1"/>
    </row>
    <row r="6" spans="1:49" ht="15.75" customHeight="1" x14ac:dyDescent="0.25">
      <c r="A6" s="52"/>
      <c r="B6" s="64"/>
      <c r="C6" s="58"/>
      <c r="D6" s="64"/>
      <c r="E6" s="58"/>
      <c r="F6" s="87"/>
      <c r="G6" s="122" t="s">
        <v>1256</v>
      </c>
      <c r="H6" s="123"/>
      <c r="I6" s="122" t="s">
        <v>1257</v>
      </c>
      <c r="J6" s="123"/>
      <c r="K6" s="124" t="s">
        <v>1256</v>
      </c>
      <c r="L6" s="125"/>
      <c r="M6" s="124" t="s">
        <v>1257</v>
      </c>
      <c r="N6" s="125"/>
      <c r="O6" s="122" t="s">
        <v>1259</v>
      </c>
      <c r="P6" s="123"/>
      <c r="Q6" s="122" t="s">
        <v>1258</v>
      </c>
      <c r="R6" s="123"/>
      <c r="S6" s="124" t="s">
        <v>1256</v>
      </c>
      <c r="T6" s="125"/>
      <c r="U6" s="124" t="s">
        <v>1257</v>
      </c>
      <c r="V6" s="125"/>
      <c r="W6" s="122" t="s">
        <v>1259</v>
      </c>
      <c r="X6" s="123"/>
      <c r="Y6" s="122" t="s">
        <v>1258</v>
      </c>
      <c r="Z6" s="123"/>
      <c r="AA6" s="124" t="s">
        <v>1260</v>
      </c>
      <c r="AB6" s="125"/>
      <c r="AC6" s="124" t="s">
        <v>1261</v>
      </c>
      <c r="AD6" s="125"/>
      <c r="AE6" s="122" t="s">
        <v>1259</v>
      </c>
      <c r="AF6" s="123"/>
      <c r="AG6" s="122" t="s">
        <v>1258</v>
      </c>
      <c r="AH6" s="123"/>
      <c r="AI6" s="87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3"/>
    </row>
    <row r="7" spans="1:49" ht="15.75" customHeight="1" x14ac:dyDescent="0.25">
      <c r="A7" s="52" t="s">
        <v>1225</v>
      </c>
      <c r="B7" s="64" t="s">
        <v>1224</v>
      </c>
      <c r="C7" s="58" t="s">
        <v>129</v>
      </c>
      <c r="D7" s="64" t="s">
        <v>130</v>
      </c>
      <c r="E7" s="58" t="s">
        <v>131</v>
      </c>
      <c r="F7" s="87"/>
      <c r="G7" s="62" t="s">
        <v>1228</v>
      </c>
      <c r="H7" s="63" t="s">
        <v>1226</v>
      </c>
      <c r="I7" s="62" t="s">
        <v>1228</v>
      </c>
      <c r="J7" s="63" t="s">
        <v>1226</v>
      </c>
      <c r="K7" s="65" t="s">
        <v>1228</v>
      </c>
      <c r="L7" s="66" t="s">
        <v>1226</v>
      </c>
      <c r="M7" s="65" t="s">
        <v>1228</v>
      </c>
      <c r="N7" s="66" t="s">
        <v>1226</v>
      </c>
      <c r="O7" s="62" t="s">
        <v>1228</v>
      </c>
      <c r="P7" s="63" t="s">
        <v>1226</v>
      </c>
      <c r="Q7" s="62" t="s">
        <v>1228</v>
      </c>
      <c r="R7" s="63" t="s">
        <v>1226</v>
      </c>
      <c r="S7" s="65" t="s">
        <v>1228</v>
      </c>
      <c r="T7" s="66" t="s">
        <v>1226</v>
      </c>
      <c r="U7" s="65" t="s">
        <v>1228</v>
      </c>
      <c r="V7" s="66" t="s">
        <v>1226</v>
      </c>
      <c r="W7" s="62" t="s">
        <v>1228</v>
      </c>
      <c r="X7" s="63" t="s">
        <v>1226</v>
      </c>
      <c r="Y7" s="62" t="s">
        <v>1228</v>
      </c>
      <c r="Z7" s="63" t="s">
        <v>1226</v>
      </c>
      <c r="AA7" s="65" t="s">
        <v>1228</v>
      </c>
      <c r="AB7" s="66" t="s">
        <v>1226</v>
      </c>
      <c r="AC7" s="65" t="s">
        <v>1228</v>
      </c>
      <c r="AD7" s="66" t="s">
        <v>1226</v>
      </c>
      <c r="AE7" s="62" t="s">
        <v>1228</v>
      </c>
      <c r="AF7" s="63" t="s">
        <v>1226</v>
      </c>
      <c r="AG7" s="62" t="s">
        <v>1228</v>
      </c>
      <c r="AH7" s="63" t="s">
        <v>1226</v>
      </c>
      <c r="AI7" s="87"/>
      <c r="AJ7" s="58" t="s">
        <v>1241</v>
      </c>
      <c r="AK7" s="58" t="s">
        <v>1242</v>
      </c>
      <c r="AL7" s="58" t="s">
        <v>1243</v>
      </c>
      <c r="AM7" s="58" t="s">
        <v>1244</v>
      </c>
      <c r="AN7" s="58" t="s">
        <v>1245</v>
      </c>
      <c r="AO7" s="58" t="s">
        <v>1246</v>
      </c>
      <c r="AP7" s="58" t="s">
        <v>1247</v>
      </c>
      <c r="AQ7" s="58" t="s">
        <v>1248</v>
      </c>
      <c r="AR7" s="58" t="s">
        <v>1249</v>
      </c>
      <c r="AS7" s="58" t="s">
        <v>1250</v>
      </c>
      <c r="AT7" s="58" t="s">
        <v>1251</v>
      </c>
      <c r="AU7" s="58" t="s">
        <v>1252</v>
      </c>
      <c r="AV7" s="58" t="s">
        <v>1262</v>
      </c>
      <c r="AW7" s="53" t="s">
        <v>1263</v>
      </c>
    </row>
    <row r="8" spans="1:49" ht="15" customHeight="1" x14ac:dyDescent="0.25">
      <c r="A8" s="59" t="s">
        <v>1229</v>
      </c>
      <c r="B8" s="92">
        <v>1</v>
      </c>
      <c r="C8" s="51" t="s">
        <v>169</v>
      </c>
      <c r="D8" s="75">
        <v>2009</v>
      </c>
      <c r="E8" s="77" t="s">
        <v>170</v>
      </c>
      <c r="F8" s="102">
        <f t="shared" ref="F8:F14" si="0">SUM(AJ8:AP8)</f>
        <v>680</v>
      </c>
      <c r="G8" s="54">
        <v>3</v>
      </c>
      <c r="H8" s="55">
        <f>IF(G8="",0,LOOKUP(G8,[1]Poängberäkning!$A$3:$A$53,[1]Poängberäkning!$B$3:$B$53))</f>
        <v>70</v>
      </c>
      <c r="I8" s="54">
        <v>2</v>
      </c>
      <c r="J8" s="55">
        <f>IF(I8="",0,LOOKUP(I8,[1]Poängberäkning!$A$3:$A$53,[1]Poängberäkning!$B$3:$B$53))</f>
        <v>80</v>
      </c>
      <c r="K8" s="67">
        <v>3</v>
      </c>
      <c r="L8" s="68">
        <f>IF(K8="",0,LOOKUP(K8,[1]Poängberäkning!$A$3:$A$53,[1]Poängberäkning!$B$3:$B$53))</f>
        <v>70</v>
      </c>
      <c r="M8" s="67">
        <v>1</v>
      </c>
      <c r="N8" s="68">
        <f>IF(M8="",0,LOOKUP(M8,[1]Poängberäkning!$A$3:$A$53,[1]Poängberäkning!$B$3:$B$53))</f>
        <v>100</v>
      </c>
      <c r="O8" s="54">
        <v>3</v>
      </c>
      <c r="P8" s="55">
        <f>IF(O8="",0,LOOKUP(O8,[1]Poängberäkning!$A$3:$A$53,[1]Poängberäkning!$B$3:$B$53))</f>
        <v>70</v>
      </c>
      <c r="Q8" s="54">
        <v>3</v>
      </c>
      <c r="R8" s="55">
        <f>IF(Q8="",0,LOOKUP(Q8,[1]Poängberäkning!$A$3:$A$53,[1]Poängberäkning!$B$3:$B$53))</f>
        <v>70</v>
      </c>
      <c r="S8" s="67">
        <v>3</v>
      </c>
      <c r="T8" s="68">
        <f>IF(S8="",0,LOOKUP(S8,[1]Poängberäkning!$A$3:$A$53,[1]Poängberäkning!$B$3:$B$53))</f>
        <v>70</v>
      </c>
      <c r="U8" s="67">
        <v>3</v>
      </c>
      <c r="V8" s="68">
        <f>IF(U8="",0,LOOKUP(U8,[1]Poängberäkning!$A$3:$A$53,[1]Poängberäkning!$B$3:$B$53))</f>
        <v>70</v>
      </c>
      <c r="W8" s="54">
        <v>1</v>
      </c>
      <c r="X8" s="55">
        <f>IF(W8="",0,LOOKUP(W8,[1]Poängberäkning!$A$3:$A$53,[1]Poängberäkning!$B$3:$B$53))</f>
        <v>100</v>
      </c>
      <c r="Y8" s="54">
        <v>1</v>
      </c>
      <c r="Z8" s="55">
        <f>IF(Y8="",0,LOOKUP(Y8,[1]Poängberäkning!$A$3:$A$53,[1]Poängberäkning!$B$3:$B$53))</f>
        <v>100</v>
      </c>
      <c r="AA8" s="67">
        <v>1</v>
      </c>
      <c r="AB8" s="68">
        <f>IF(AA8="",0,LOOKUP(AA8,[1]Poängberäkning!$A$3:$A$53,[1]Poängberäkning!$B$3:$B$53))</f>
        <v>100</v>
      </c>
      <c r="AC8" s="67">
        <v>1</v>
      </c>
      <c r="AD8" s="68">
        <f>IF(AC8="",0,LOOKUP(AC8,[1]Poängberäkning!$A$3:$A$53,[1]Poängberäkning!$B$3:$B$53))</f>
        <v>100</v>
      </c>
      <c r="AE8" s="54">
        <v>2</v>
      </c>
      <c r="AF8" s="55">
        <f>IF(AE8="",0,LOOKUP(AE8,[1]Poängberäkning!$A$3:$A$53,[1]Poängberäkning!$B$3:$B$53))</f>
        <v>80</v>
      </c>
      <c r="AG8" s="54">
        <v>1</v>
      </c>
      <c r="AH8" s="55">
        <f>IF(AG8="",0,LOOKUP(AG8,[1]Poängberäkning!$A$3:$A$53,[1]Poängberäkning!$B$3:$B$53))</f>
        <v>100</v>
      </c>
      <c r="AI8" s="88"/>
      <c r="AJ8" s="50">
        <f>LARGE(($H8,$J8,$L8,$N8,$P8,$R8,$X8,$Z8,$AB8,$AD8,$T8,$V8,$AF8,$AH8),1)</f>
        <v>100</v>
      </c>
      <c r="AK8" s="50">
        <f>LARGE(($H8,$J8,$L8,$N8,$P8,$R8,$X8,$Z8,$AB8,$AD8,$T8,$V8,$AF8,$AH8),2)</f>
        <v>100</v>
      </c>
      <c r="AL8" s="50">
        <f>LARGE(($H8,$J8,$L8,$N8,$P8,$R8,$X8,$Z8,$AB8,$AD8,$T8,$V8,$AF8,$AH8),3)</f>
        <v>100</v>
      </c>
      <c r="AM8" s="50">
        <f>LARGE(($H8,$J8,$L8,$N8,$P8,$R8,$X8,$Z8,$AB8,$AD8,$T8,$V8,$AF8,$AH8),4)</f>
        <v>100</v>
      </c>
      <c r="AN8" s="50">
        <f>LARGE(($H8,$J8,$L8,$N8,$P8,$R8,$X8,$Z8,$AB8,$AD8,$T8,$V8,$AF8,$AH8),5)</f>
        <v>100</v>
      </c>
      <c r="AO8" s="50">
        <f>LARGE(($H8,$J8,$L8,$N8,$P8,$R8,$X8,$Z8,$AB8,$AD8,$T8,$V8,$AF8,$AH8),6)</f>
        <v>100</v>
      </c>
      <c r="AP8" s="50">
        <f>LARGE(($H8,$J8,$L8,$N8,$P8,$R8,$X8,$Z8,$AB8,$AD8,$T8,$V8,$AF8,$AH8),7)</f>
        <v>80</v>
      </c>
      <c r="AQ8" s="91">
        <f>LARGE(($H8,$J8,$L8,$N8,$P8,$R8,$X8,$Z8,$AB8,$AD8,$T8,$V8,$AF8,$AH8),8)</f>
        <v>80</v>
      </c>
      <c r="AR8" s="91">
        <f>LARGE(($H8,$J8,$L8,$N8,$P8,$R8,$X8,$Z8,$AB8,$AD8,$T8,$V8,$AF8,$AH8),9)</f>
        <v>70</v>
      </c>
      <c r="AS8" s="91">
        <f>LARGE(($H8,$J8,$L8,$N8,$P8,$R8,$X8,$Z8,$AB8,$AD8,$T8,$V8,$AF8,$AH8),10)</f>
        <v>70</v>
      </c>
      <c r="AT8" s="91">
        <f>LARGE(($H8,$J8,$L8,$N8,$P8,$R8,$X8,$Z8,$AB8,$AD8,$T8,$V8,$AF8,$AH8),11)</f>
        <v>70</v>
      </c>
      <c r="AU8" s="91">
        <f>LARGE(($H8,$J8,$L8,$N8,$P8,$R8,$X8,$Z8,$AB8,$AD8,$T8,$V8,$AF8,$AH8),12)</f>
        <v>70</v>
      </c>
      <c r="AV8" s="91">
        <f>LARGE(($H8,$J8,$L8,$N8,$P8,$R8,$X8,$Z8,$AB8,$AD8,$T8,$V8,$AF8,$AH8),13)</f>
        <v>70</v>
      </c>
      <c r="AW8" s="95">
        <f>LARGE(($H8,$J8,$L8,$N8,$P8,$R8,$X8,$Z8,$AB8,$AD8,$T8,$V8,$AF8,$AH8),14)</f>
        <v>70</v>
      </c>
    </row>
    <row r="9" spans="1:49" x14ac:dyDescent="0.25">
      <c r="A9" s="59" t="s">
        <v>1229</v>
      </c>
      <c r="B9" s="92">
        <v>2</v>
      </c>
      <c r="C9" s="51" t="s">
        <v>211</v>
      </c>
      <c r="D9" s="75">
        <v>2009</v>
      </c>
      <c r="E9" s="77" t="s">
        <v>143</v>
      </c>
      <c r="F9" s="102">
        <f t="shared" si="0"/>
        <v>660</v>
      </c>
      <c r="G9" s="54">
        <v>2</v>
      </c>
      <c r="H9" s="55">
        <f>IF(G9="",0,LOOKUP(G9,[1]Poängberäkning!$A$3:$A$53,[1]Poängberäkning!$B$3:$B$53))</f>
        <v>80</v>
      </c>
      <c r="I9" s="54">
        <v>99</v>
      </c>
      <c r="J9" s="55">
        <f>IF(I9="",0,LOOKUP(I9,[1]Poängberäkning!$A$3:$A$53,[1]Poängberäkning!$B$3:$B$53))</f>
        <v>0</v>
      </c>
      <c r="K9" s="67">
        <v>1</v>
      </c>
      <c r="L9" s="68">
        <f>IF(K9="",0,LOOKUP(K9,[1]Poängberäkning!$A$3:$A$53,[1]Poängberäkning!$B$3:$B$53))</f>
        <v>100</v>
      </c>
      <c r="M9" s="67">
        <v>99</v>
      </c>
      <c r="N9" s="68">
        <f>IF(M9="",0,LOOKUP(M9,[1]Poängberäkning!$A$3:$A$53,[1]Poängberäkning!$B$3:$B$53))</f>
        <v>0</v>
      </c>
      <c r="O9" s="54">
        <v>1</v>
      </c>
      <c r="P9" s="55">
        <f>IF(O9="",0,LOOKUP(O9,[1]Poängberäkning!$A$3:$A$53,[1]Poängberäkning!$B$3:$B$53))</f>
        <v>100</v>
      </c>
      <c r="Q9" s="54">
        <v>2</v>
      </c>
      <c r="R9" s="55">
        <f>IF(Q9="",0,LOOKUP(Q9,[1]Poängberäkning!$A$3:$A$53,[1]Poängberäkning!$B$3:$B$53))</f>
        <v>80</v>
      </c>
      <c r="S9" s="67">
        <v>1</v>
      </c>
      <c r="T9" s="68">
        <f>IF(S9="",0,LOOKUP(S9,[1]Poängberäkning!$A$3:$A$53,[1]Poängberäkning!$B$3:$B$53))</f>
        <v>100</v>
      </c>
      <c r="U9" s="67">
        <v>1</v>
      </c>
      <c r="V9" s="68">
        <f>IF(U9="",0,LOOKUP(U9,[1]Poängberäkning!$A$3:$A$53,[1]Poängberäkning!$B$3:$B$53))</f>
        <v>100</v>
      </c>
      <c r="W9" s="54">
        <v>2</v>
      </c>
      <c r="X9" s="55">
        <f>IF(W9="",0,LOOKUP(W9,[1]Poängberäkning!$A$3:$A$53,[1]Poängberäkning!$B$3:$B$53))</f>
        <v>80</v>
      </c>
      <c r="Y9" s="54">
        <v>2</v>
      </c>
      <c r="Z9" s="55">
        <f>IF(Y9="",0,LOOKUP(Y9,[1]Poängberäkning!$A$3:$A$53,[1]Poängberäkning!$B$3:$B$53))</f>
        <v>80</v>
      </c>
      <c r="AA9" s="67">
        <v>2</v>
      </c>
      <c r="AB9" s="68">
        <f>IF(AA9="",0,LOOKUP(AA9,[1]Poängberäkning!$A$3:$A$53,[1]Poängberäkning!$B$3:$B$53))</f>
        <v>80</v>
      </c>
      <c r="AC9" s="67">
        <v>2</v>
      </c>
      <c r="AD9" s="68">
        <f>IF(AC9="",0,LOOKUP(AC9,[1]Poängberäkning!$A$3:$A$53,[1]Poängberäkning!$B$3:$B$53))</f>
        <v>80</v>
      </c>
      <c r="AE9" s="54">
        <v>1</v>
      </c>
      <c r="AF9" s="55">
        <f>IF(AE9="",0,LOOKUP(AE9,[1]Poängberäkning!$A$3:$A$53,[1]Poängberäkning!$B$3:$B$53))</f>
        <v>100</v>
      </c>
      <c r="AG9" s="54">
        <v>2</v>
      </c>
      <c r="AH9" s="55">
        <f>IF(AG9="",0,LOOKUP(AG9,[1]Poängberäkning!$A$3:$A$53,[1]Poängberäkning!$B$3:$B$53))</f>
        <v>80</v>
      </c>
      <c r="AI9" s="88"/>
      <c r="AJ9" s="50">
        <f>LARGE(($H9,$J9,$L9,$N9,$P9,$R9,$X9,$Z9,$AB9,$AD9,$T9,$V9,$AF9,$AH9),1)</f>
        <v>100</v>
      </c>
      <c r="AK9" s="50">
        <f>LARGE(($H9,$J9,$L9,$N9,$P9,$R9,$X9,$Z9,$AB9,$AD9,$T9,$V9,$AF9,$AH9),2)</f>
        <v>100</v>
      </c>
      <c r="AL9" s="50">
        <f>LARGE(($H9,$J9,$L9,$N9,$P9,$R9,$X9,$Z9,$AB9,$AD9,$T9,$V9,$AF9,$AH9),3)</f>
        <v>100</v>
      </c>
      <c r="AM9" s="50">
        <f>LARGE(($H9,$J9,$L9,$N9,$P9,$R9,$X9,$Z9,$AB9,$AD9,$T9,$V9,$AF9,$AH9),4)</f>
        <v>100</v>
      </c>
      <c r="AN9" s="50">
        <f>LARGE(($H9,$J9,$L9,$N9,$P9,$R9,$X9,$Z9,$AB9,$AD9,$T9,$V9,$AF9,$AH9),5)</f>
        <v>100</v>
      </c>
      <c r="AO9" s="50">
        <f>LARGE(($H9,$J9,$L9,$N9,$P9,$R9,$X9,$Z9,$AB9,$AD9,$T9,$V9,$AF9,$AH9),6)</f>
        <v>80</v>
      </c>
      <c r="AP9" s="50">
        <f>LARGE(($H9,$J9,$L9,$N9,$P9,$R9,$X9,$Z9,$AB9,$AD9,$T9,$V9,$AF9,$AH9),7)</f>
        <v>80</v>
      </c>
      <c r="AQ9" s="91">
        <f>LARGE(($H9,$J9,$L9,$N9,$P9,$R9,$X9,$Z9,$AB9,$AD9,$T9,$V9,$AF9,$AH9),8)</f>
        <v>80</v>
      </c>
      <c r="AR9" s="91">
        <f>LARGE(($H9,$J9,$L9,$N9,$P9,$R9,$X9,$Z9,$AB9,$AD9,$T9,$V9,$AF9,$AH9),9)</f>
        <v>80</v>
      </c>
      <c r="AS9" s="91">
        <f>LARGE(($H9,$J9,$L9,$N9,$P9,$R9,$X9,$Z9,$AB9,$AD9,$T9,$V9,$AF9,$AH9),10)</f>
        <v>80</v>
      </c>
      <c r="AT9" s="91">
        <f>LARGE(($H9,$J9,$L9,$N9,$P9,$R9,$X9,$Z9,$AB9,$AD9,$T9,$V9,$AF9,$AH9),11)</f>
        <v>80</v>
      </c>
      <c r="AU9" s="91">
        <f>LARGE(($H9,$J9,$L9,$N9,$P9,$R9,$X9,$Z9,$AB9,$AD9,$T9,$V9,$AF9,$AH9),12)</f>
        <v>80</v>
      </c>
      <c r="AV9" s="91">
        <f>LARGE(($H9,$J9,$L9,$N9,$P9,$R9,$X9,$Z9,$AB9,$AD9,$T9,$V9,$AF9,$AH9),13)</f>
        <v>0</v>
      </c>
      <c r="AW9" s="95">
        <f>LARGE(($H9,$J9,$L9,$N9,$P9,$R9,$X9,$Z9,$AB9,$AD9,$T9,$V9,$AF9,$AH9),14)</f>
        <v>0</v>
      </c>
    </row>
    <row r="10" spans="1:49" x14ac:dyDescent="0.25">
      <c r="A10" s="59" t="s">
        <v>1229</v>
      </c>
      <c r="B10" s="92">
        <v>3</v>
      </c>
      <c r="C10" s="51" t="s">
        <v>148</v>
      </c>
      <c r="D10" s="75">
        <v>2009</v>
      </c>
      <c r="E10" s="77" t="s">
        <v>137</v>
      </c>
      <c r="F10" s="102">
        <f t="shared" si="0"/>
        <v>620</v>
      </c>
      <c r="G10" s="54">
        <v>1</v>
      </c>
      <c r="H10" s="55">
        <f>IF(G10="",0,LOOKUP(G10,[1]Poängberäkning!$A$3:$A$53,[1]Poängberäkning!$B$3:$B$53))</f>
        <v>100</v>
      </c>
      <c r="I10" s="54">
        <v>1</v>
      </c>
      <c r="J10" s="55">
        <f>IF(I10="",0,LOOKUP(I10,[1]Poängberäkning!$A$3:$A$53,[1]Poängberäkning!$B$3:$B$53))</f>
        <v>100</v>
      </c>
      <c r="K10" s="67">
        <v>2</v>
      </c>
      <c r="L10" s="68">
        <f>IF(K10="",0,LOOKUP(K10,[1]Poängberäkning!$A$3:$A$53,[1]Poängberäkning!$B$3:$B$53))</f>
        <v>80</v>
      </c>
      <c r="M10" s="67">
        <v>99</v>
      </c>
      <c r="N10" s="68">
        <f>IF(M10="",0,LOOKUP(M10,[1]Poängberäkning!$A$3:$A$53,[1]Poängberäkning!$B$3:$B$53))</f>
        <v>0</v>
      </c>
      <c r="O10" s="54">
        <v>2</v>
      </c>
      <c r="P10" s="55">
        <f>IF(O10="",0,LOOKUP(O10,[1]Poängberäkning!$A$3:$A$53,[1]Poängberäkning!$B$3:$B$53))</f>
        <v>80</v>
      </c>
      <c r="Q10" s="54">
        <v>1</v>
      </c>
      <c r="R10" s="55">
        <f>IF(Q10="",0,LOOKUP(Q10,[1]Poängberäkning!$A$3:$A$53,[1]Poängberäkning!$B$3:$B$53))</f>
        <v>100</v>
      </c>
      <c r="S10" s="67">
        <v>2</v>
      </c>
      <c r="T10" s="68">
        <f>IF(S10="",0,LOOKUP(S10,[1]Poängberäkning!$A$3:$A$53,[1]Poängberäkning!$B$3:$B$53))</f>
        <v>80</v>
      </c>
      <c r="U10" s="67">
        <v>2</v>
      </c>
      <c r="V10" s="68">
        <f>IF(U10="",0,LOOKUP(U10,[1]Poängberäkning!$A$3:$A$53,[1]Poängberäkning!$B$3:$B$53))</f>
        <v>80</v>
      </c>
      <c r="W10" s="54">
        <v>3</v>
      </c>
      <c r="X10" s="55">
        <f>IF(W10="",0,LOOKUP(W10,[1]Poängberäkning!$A$3:$A$53,[1]Poängberäkning!$B$3:$B$53))</f>
        <v>70</v>
      </c>
      <c r="Y10" s="54">
        <v>3</v>
      </c>
      <c r="Z10" s="55">
        <f>IF(Y10="",0,LOOKUP(Y10,[1]Poängberäkning!$A$3:$A$53,[1]Poängberäkning!$B$3:$B$53))</f>
        <v>70</v>
      </c>
      <c r="AA10" s="67"/>
      <c r="AB10" s="68">
        <f>IF(AA10="",0,LOOKUP(AA10,[1]Poängberäkning!$A$3:$A$53,[1]Poängberäkning!$B$3:$B$53))</f>
        <v>0</v>
      </c>
      <c r="AC10" s="67"/>
      <c r="AD10" s="68">
        <f>IF(AC10="",0,LOOKUP(AC10,[1]Poängberäkning!$A$3:$A$53,[1]Poängberäkning!$B$3:$B$53))</f>
        <v>0</v>
      </c>
      <c r="AE10" s="54"/>
      <c r="AF10" s="55">
        <f>IF(AE10="",0,LOOKUP(AE10,[1]Poängberäkning!$A$3:$A$53,[1]Poängberäkning!$B$3:$B$53))</f>
        <v>0</v>
      </c>
      <c r="AG10" s="54"/>
      <c r="AH10" s="55">
        <f>IF(AG10="",0,LOOKUP(AG10,[1]Poängberäkning!$A$3:$A$53,[1]Poängberäkning!$B$3:$B$53))</f>
        <v>0</v>
      </c>
      <c r="AI10" s="88"/>
      <c r="AJ10" s="50">
        <f>LARGE(($H10,$J10,$L10,$N10,$P10,$R10,$X10,$Z10,$AB10,$AD10,$T10,$V10,$AF10,$AH10),1)</f>
        <v>100</v>
      </c>
      <c r="AK10" s="50">
        <f>LARGE(($H10,$J10,$L10,$N10,$P10,$R10,$X10,$Z10,$AB10,$AD10,$T10,$V10,$AF10,$AH10),2)</f>
        <v>100</v>
      </c>
      <c r="AL10" s="50">
        <f>LARGE(($H10,$J10,$L10,$N10,$P10,$R10,$X10,$Z10,$AB10,$AD10,$T10,$V10,$AF10,$AH10),3)</f>
        <v>100</v>
      </c>
      <c r="AM10" s="50">
        <f>LARGE(($H10,$J10,$L10,$N10,$P10,$R10,$X10,$Z10,$AB10,$AD10,$T10,$V10,$AF10,$AH10),4)</f>
        <v>80</v>
      </c>
      <c r="AN10" s="50">
        <f>LARGE(($H10,$J10,$L10,$N10,$P10,$R10,$X10,$Z10,$AB10,$AD10,$T10,$V10,$AF10,$AH10),5)</f>
        <v>80</v>
      </c>
      <c r="AO10" s="50">
        <f>LARGE(($H10,$J10,$L10,$N10,$P10,$R10,$X10,$Z10,$AB10,$AD10,$T10,$V10,$AF10,$AH10),6)</f>
        <v>80</v>
      </c>
      <c r="AP10" s="50">
        <f>LARGE(($H10,$J10,$L10,$N10,$P10,$R10,$X10,$Z10,$AB10,$AD10,$T10,$V10,$AF10,$AH10),7)</f>
        <v>80</v>
      </c>
      <c r="AQ10" s="91">
        <f>LARGE(($H10,$J10,$L10,$N10,$P10,$R10,$X10,$Z10,$AB10,$AD10,$T10,$V10,$AF10,$AH10),8)</f>
        <v>70</v>
      </c>
      <c r="AR10" s="91">
        <f>LARGE(($H10,$J10,$L10,$N10,$P10,$R10,$X10,$Z10,$AB10,$AD10,$T10,$V10,$AF10,$AH10),9)</f>
        <v>70</v>
      </c>
      <c r="AS10" s="91">
        <f>LARGE(($H10,$J10,$L10,$N10,$P10,$R10,$X10,$Z10,$AB10,$AD10,$T10,$V10,$AF10,$AH10),10)</f>
        <v>0</v>
      </c>
      <c r="AT10" s="91">
        <f>LARGE(($H10,$J10,$L10,$N10,$P10,$R10,$X10,$Z10,$AB10,$AD10,$T10,$V10,$AF10,$AH10),11)</f>
        <v>0</v>
      </c>
      <c r="AU10" s="91">
        <f>LARGE(($H10,$J10,$L10,$N10,$P10,$R10,$X10,$Z10,$AB10,$AD10,$T10,$V10,$AF10,$AH10),12)</f>
        <v>0</v>
      </c>
      <c r="AV10" s="91">
        <f>LARGE(($H10,$J10,$L10,$N10,$P10,$R10,$X10,$Z10,$AB10,$AD10,$T10,$V10,$AF10,$AH10),13)</f>
        <v>0</v>
      </c>
      <c r="AW10" s="95">
        <f>LARGE(($H10,$J10,$L10,$N10,$P10,$R10,$X10,$Z10,$AB10,$AD10,$T10,$V10,$AF10,$AH10),14)</f>
        <v>0</v>
      </c>
    </row>
    <row r="11" spans="1:49" x14ac:dyDescent="0.25">
      <c r="A11" s="59" t="s">
        <v>1229</v>
      </c>
      <c r="B11" s="92">
        <v>4</v>
      </c>
      <c r="C11" s="51" t="s">
        <v>180</v>
      </c>
      <c r="D11" s="75">
        <v>2009</v>
      </c>
      <c r="E11" s="77" t="s">
        <v>181</v>
      </c>
      <c r="F11" s="102">
        <f t="shared" si="0"/>
        <v>460</v>
      </c>
      <c r="G11" s="54">
        <v>5</v>
      </c>
      <c r="H11" s="55">
        <f>IF(G11="",0,LOOKUP(G11,[1]Poängberäkning!$A$3:$A$53,[1]Poängberäkning!$B$3:$B$53))</f>
        <v>55</v>
      </c>
      <c r="I11" s="54">
        <v>3</v>
      </c>
      <c r="J11" s="55">
        <f>IF(I11="",0,LOOKUP(I11,[1]Poängberäkning!$A$3:$A$53,[1]Poängberäkning!$B$3:$B$53))</f>
        <v>70</v>
      </c>
      <c r="K11" s="67">
        <v>4</v>
      </c>
      <c r="L11" s="68">
        <f>IF(K11="",0,LOOKUP(K11,[1]Poängberäkning!$A$3:$A$53,[1]Poängberäkning!$B$3:$B$53))</f>
        <v>60</v>
      </c>
      <c r="M11" s="67">
        <v>3</v>
      </c>
      <c r="N11" s="68">
        <f>IF(M11="",0,LOOKUP(M11,[1]Poängberäkning!$A$3:$A$53,[1]Poängberäkning!$B$3:$B$53))</f>
        <v>70</v>
      </c>
      <c r="O11" s="54"/>
      <c r="P11" s="55">
        <f>IF(O11="",0,LOOKUP(O11,[1]Poängberäkning!$A$3:$A$53,[1]Poängberäkning!$B$3:$B$53))</f>
        <v>0</v>
      </c>
      <c r="Q11" s="54"/>
      <c r="R11" s="55">
        <f>IF(Q11="",0,LOOKUP(Q11,[1]Poängberäkning!$A$3:$A$53,[1]Poängberäkning!$B$3:$B$53))</f>
        <v>0</v>
      </c>
      <c r="S11" s="67">
        <v>4</v>
      </c>
      <c r="T11" s="68">
        <f>IF(S11="",0,LOOKUP(S11,[1]Poängberäkning!$A$3:$A$53,[1]Poängberäkning!$B$3:$B$53))</f>
        <v>60</v>
      </c>
      <c r="U11" s="67">
        <v>4</v>
      </c>
      <c r="V11" s="68">
        <f>IF(U11="",0,LOOKUP(U11,[1]Poängberäkning!$A$3:$A$53,[1]Poängberäkning!$B$3:$B$53))</f>
        <v>60</v>
      </c>
      <c r="W11" s="54"/>
      <c r="X11" s="55">
        <f>IF(W11="",0,LOOKUP(W11,[1]Poängberäkning!$A$3:$A$53,[1]Poängberäkning!$B$3:$B$53))</f>
        <v>0</v>
      </c>
      <c r="Y11" s="54"/>
      <c r="Z11" s="55">
        <f>IF(Y11="",0,LOOKUP(Y11,[1]Poängberäkning!$A$3:$A$53,[1]Poängberäkning!$B$3:$B$53))</f>
        <v>0</v>
      </c>
      <c r="AA11" s="67"/>
      <c r="AB11" s="68">
        <f>IF(AA11="",0,LOOKUP(AA11,[1]Poängberäkning!$A$3:$A$53,[1]Poängberäkning!$B$3:$B$53))</f>
        <v>0</v>
      </c>
      <c r="AC11" s="67"/>
      <c r="AD11" s="68">
        <f>IF(AC11="",0,LOOKUP(AC11,[1]Poängberäkning!$A$3:$A$53,[1]Poängberäkning!$B$3:$B$53))</f>
        <v>0</v>
      </c>
      <c r="AE11" s="54">
        <v>3</v>
      </c>
      <c r="AF11" s="55">
        <f>IF(AE11="",0,LOOKUP(AE11,[1]Poängberäkning!$A$3:$A$53,[1]Poängberäkning!$B$3:$B$53))</f>
        <v>70</v>
      </c>
      <c r="AG11" s="54">
        <v>3</v>
      </c>
      <c r="AH11" s="55">
        <f>IF(AG11="",0,LOOKUP(AG11,[1]Poängberäkning!$A$3:$A$53,[1]Poängberäkning!$B$3:$B$53))</f>
        <v>70</v>
      </c>
      <c r="AI11" s="88"/>
      <c r="AJ11" s="50">
        <f>LARGE(($H11,$J11,$L11,$N11,$P11,$R11,$X11,$Z11,$AB11,$AD11,$T11,$V11,$AF11,$AH11),1)</f>
        <v>70</v>
      </c>
      <c r="AK11" s="50">
        <f>LARGE(($H11,$J11,$L11,$N11,$P11,$R11,$X11,$Z11,$AB11,$AD11,$T11,$V11,$AF11,$AH11),2)</f>
        <v>70</v>
      </c>
      <c r="AL11" s="50">
        <f>LARGE(($H11,$J11,$L11,$N11,$P11,$R11,$X11,$Z11,$AB11,$AD11,$T11,$V11,$AF11,$AH11),3)</f>
        <v>70</v>
      </c>
      <c r="AM11" s="50">
        <f>LARGE(($H11,$J11,$L11,$N11,$P11,$R11,$X11,$Z11,$AB11,$AD11,$T11,$V11,$AF11,$AH11),4)</f>
        <v>70</v>
      </c>
      <c r="AN11" s="50">
        <f>LARGE(($H11,$J11,$L11,$N11,$P11,$R11,$X11,$Z11,$AB11,$AD11,$T11,$V11,$AF11,$AH11),5)</f>
        <v>60</v>
      </c>
      <c r="AO11" s="50">
        <f>LARGE(($H11,$J11,$L11,$N11,$P11,$R11,$X11,$Z11,$AB11,$AD11,$T11,$V11,$AF11,$AH11),6)</f>
        <v>60</v>
      </c>
      <c r="AP11" s="50">
        <f>LARGE(($H11,$J11,$L11,$N11,$P11,$R11,$X11,$Z11,$AB11,$AD11,$T11,$V11,$AF11,$AH11),7)</f>
        <v>60</v>
      </c>
      <c r="AQ11" s="91">
        <f>LARGE(($H11,$J11,$L11,$N11,$P11,$R11,$X11,$Z11,$AB11,$AD11,$T11,$V11,$AF11,$AH11),8)</f>
        <v>55</v>
      </c>
      <c r="AR11" s="91">
        <f>LARGE(($H11,$J11,$L11,$N11,$P11,$R11,$X11,$Z11,$AB11,$AD11,$T11,$V11,$AF11,$AH11),9)</f>
        <v>0</v>
      </c>
      <c r="AS11" s="91">
        <f>LARGE(($H11,$J11,$L11,$N11,$P11,$R11,$X11,$Z11,$AB11,$AD11,$T11,$V11,$AF11,$AH11),10)</f>
        <v>0</v>
      </c>
      <c r="AT11" s="91">
        <f>LARGE(($H11,$J11,$L11,$N11,$P11,$R11,$X11,$Z11,$AB11,$AD11,$T11,$V11,$AF11,$AH11),11)</f>
        <v>0</v>
      </c>
      <c r="AU11" s="91">
        <f>LARGE(($H11,$J11,$L11,$N11,$P11,$R11,$X11,$Z11,$AB11,$AD11,$T11,$V11,$AF11,$AH11),12)</f>
        <v>0</v>
      </c>
      <c r="AV11" s="91">
        <f>LARGE(($H11,$J11,$L11,$N11,$P11,$R11,$X11,$Z11,$AB11,$AD11,$T11,$V11,$AF11,$AH11),13)</f>
        <v>0</v>
      </c>
      <c r="AW11" s="95">
        <f>LARGE(($H11,$J11,$L11,$N11,$P11,$R11,$X11,$Z11,$AB11,$AD11,$T11,$V11,$AF11,$AH11),14)</f>
        <v>0</v>
      </c>
    </row>
    <row r="12" spans="1:49" x14ac:dyDescent="0.25">
      <c r="A12" s="59" t="s">
        <v>1229</v>
      </c>
      <c r="B12" s="92">
        <v>5</v>
      </c>
      <c r="C12" s="51" t="s">
        <v>765</v>
      </c>
      <c r="D12" s="75">
        <v>2009</v>
      </c>
      <c r="E12" s="77" t="s">
        <v>137</v>
      </c>
      <c r="F12" s="102">
        <f t="shared" si="0"/>
        <v>285</v>
      </c>
      <c r="G12" s="54"/>
      <c r="H12" s="55">
        <f>IF(G12="",0,LOOKUP(G12,[1]Poängberäkning!$A$3:$A$53,[1]Poängberäkning!$B$3:$B$53))</f>
        <v>0</v>
      </c>
      <c r="I12" s="54"/>
      <c r="J12" s="55">
        <f>IF(I12="",0,LOOKUP(I12,[1]Poängberäkning!$A$3:$A$53,[1]Poängberäkning!$B$3:$B$53))</f>
        <v>0</v>
      </c>
      <c r="K12" s="67"/>
      <c r="L12" s="68">
        <f>IF(K12="",0,LOOKUP(K12,[1]Poängberäkning!$A$3:$A$53,[1]Poängberäkning!$B$3:$B$53))</f>
        <v>0</v>
      </c>
      <c r="M12" s="67"/>
      <c r="N12" s="68">
        <f>IF(M12="",0,LOOKUP(M12,[1]Poängberäkning!$A$3:$A$53,[1]Poängberäkning!$B$3:$B$53))</f>
        <v>0</v>
      </c>
      <c r="O12" s="54">
        <v>4</v>
      </c>
      <c r="P12" s="55">
        <f>IF(O12="",0,LOOKUP(O12,[1]Poängberäkning!$A$3:$A$53,[1]Poängberäkning!$B$3:$B$53))</f>
        <v>60</v>
      </c>
      <c r="Q12" s="54">
        <v>4</v>
      </c>
      <c r="R12" s="55">
        <f>IF(Q12="",0,LOOKUP(Q12,[1]Poängberäkning!$A$3:$A$53,[1]Poängberäkning!$B$3:$B$53))</f>
        <v>60</v>
      </c>
      <c r="S12" s="67">
        <v>5</v>
      </c>
      <c r="T12" s="68">
        <f>IF(S12="",0,LOOKUP(S12,[1]Poängberäkning!$A$3:$A$53,[1]Poängberäkning!$B$3:$B$53))</f>
        <v>55</v>
      </c>
      <c r="U12" s="67">
        <v>5</v>
      </c>
      <c r="V12" s="68">
        <f>IF(U12="",0,LOOKUP(U12,[1]Poängberäkning!$A$3:$A$53,[1]Poängberäkning!$B$3:$B$53))</f>
        <v>55</v>
      </c>
      <c r="W12" s="54">
        <v>5</v>
      </c>
      <c r="X12" s="55">
        <f>IF(W12="",0,LOOKUP(W12,[1]Poängberäkning!$A$3:$A$53,[1]Poängberäkning!$B$3:$B$53))</f>
        <v>55</v>
      </c>
      <c r="Y12" s="54">
        <v>99</v>
      </c>
      <c r="Z12" s="55">
        <f>IF(Y12="",0,LOOKUP(Y12,[1]Poängberäkning!$A$3:$A$53,[1]Poängberäkning!$B$3:$B$53))</f>
        <v>0</v>
      </c>
      <c r="AA12" s="67"/>
      <c r="AB12" s="68">
        <f>IF(AA12="",0,LOOKUP(AA12,[1]Poängberäkning!$A$3:$A$53,[1]Poängberäkning!$B$3:$B$53))</f>
        <v>0</v>
      </c>
      <c r="AC12" s="67"/>
      <c r="AD12" s="68">
        <f>IF(AC12="",0,LOOKUP(AC12,[1]Poängberäkning!$A$3:$A$53,[1]Poängberäkning!$B$3:$B$53))</f>
        <v>0</v>
      </c>
      <c r="AE12" s="54"/>
      <c r="AF12" s="55">
        <f>IF(AE12="",0,LOOKUP(AE12,[1]Poängberäkning!$A$3:$A$53,[1]Poängberäkning!$B$3:$B$53))</f>
        <v>0</v>
      </c>
      <c r="AG12" s="54"/>
      <c r="AH12" s="55">
        <f>IF(AG12="",0,LOOKUP(AG12,[1]Poängberäkning!$A$3:$A$53,[1]Poängberäkning!$B$3:$B$53))</f>
        <v>0</v>
      </c>
      <c r="AI12" s="88"/>
      <c r="AJ12" s="50">
        <f>LARGE(($H12,$J12,$L12,$N12,$P12,$R12,$X12,$Z12,$AB12,$AD12,$T12,$V12,$AF12,$AH12),1)</f>
        <v>60</v>
      </c>
      <c r="AK12" s="50">
        <f>LARGE(($H12,$J12,$L12,$N12,$P12,$R12,$X12,$Z12,$AB12,$AD12,$T12,$V12,$AF12,$AH12),2)</f>
        <v>60</v>
      </c>
      <c r="AL12" s="50">
        <f>LARGE(($H12,$J12,$L12,$N12,$P12,$R12,$X12,$Z12,$AB12,$AD12,$T12,$V12,$AF12,$AH12),3)</f>
        <v>55</v>
      </c>
      <c r="AM12" s="50">
        <f>LARGE(($H12,$J12,$L12,$N12,$P12,$R12,$X12,$Z12,$AB12,$AD12,$T12,$V12,$AF12,$AH12),4)</f>
        <v>55</v>
      </c>
      <c r="AN12" s="50">
        <f>LARGE(($H12,$J12,$L12,$N12,$P12,$R12,$X12,$Z12,$AB12,$AD12,$T12,$V12,$AF12,$AH12),5)</f>
        <v>55</v>
      </c>
      <c r="AO12" s="50">
        <f>LARGE(($H12,$J12,$L12,$N12,$P12,$R12,$X12,$Z12,$AB12,$AD12,$T12,$V12,$AF12,$AH12),6)</f>
        <v>0</v>
      </c>
      <c r="AP12" s="50">
        <f>LARGE(($H12,$J12,$L12,$N12,$P12,$R12,$X12,$Z12,$AB12,$AD12,$T12,$V12,$AF12,$AH12),7)</f>
        <v>0</v>
      </c>
      <c r="AQ12" s="91">
        <f>LARGE(($H12,$J12,$L12,$N12,$P12,$R12,$X12,$Z12,$AB12,$AD12,$T12,$V12,$AF12,$AH12),8)</f>
        <v>0</v>
      </c>
      <c r="AR12" s="91">
        <f>LARGE(($H12,$J12,$L12,$N12,$P12,$R12,$X12,$Z12,$AB12,$AD12,$T12,$V12,$AF12,$AH12),9)</f>
        <v>0</v>
      </c>
      <c r="AS12" s="91">
        <f>LARGE(($H12,$J12,$L12,$N12,$P12,$R12,$X12,$Z12,$AB12,$AD12,$T12,$V12,$AF12,$AH12),10)</f>
        <v>0</v>
      </c>
      <c r="AT12" s="91">
        <f>LARGE(($H12,$J12,$L12,$N12,$P12,$R12,$X12,$Z12,$AB12,$AD12,$T12,$V12,$AF12,$AH12),11)</f>
        <v>0</v>
      </c>
      <c r="AU12" s="91">
        <f>LARGE(($H12,$J12,$L12,$N12,$P12,$R12,$X12,$Z12,$AB12,$AD12,$T12,$V12,$AF12,$AH12),12)</f>
        <v>0</v>
      </c>
      <c r="AV12" s="91">
        <f>LARGE(($H12,$J12,$L12,$N12,$P12,$R12,$X12,$Z12,$AB12,$AD12,$T12,$V12,$AF12,$AH12),13)</f>
        <v>0</v>
      </c>
      <c r="AW12" s="95">
        <f>LARGE(($H12,$J12,$L12,$N12,$P12,$R12,$X12,$Z12,$AB12,$AD12,$T12,$V12,$AF12,$AH12),14)</f>
        <v>0</v>
      </c>
    </row>
    <row r="13" spans="1:49" x14ac:dyDescent="0.25">
      <c r="A13" s="59" t="s">
        <v>1229</v>
      </c>
      <c r="B13" s="92">
        <v>6</v>
      </c>
      <c r="C13" s="51" t="s">
        <v>1297</v>
      </c>
      <c r="D13" s="75">
        <v>2009</v>
      </c>
      <c r="E13" s="77" t="s">
        <v>170</v>
      </c>
      <c r="F13" s="102">
        <f t="shared" si="0"/>
        <v>260</v>
      </c>
      <c r="G13" s="54"/>
      <c r="H13" s="55">
        <f>IF(G13="",0,LOOKUP(G13,[1]Poängberäkning!$A$3:$A$53,[1]Poängberäkning!$B$3:$B$53))</f>
        <v>0</v>
      </c>
      <c r="I13" s="54"/>
      <c r="J13" s="55">
        <f>IF(I13="",0,LOOKUP(I13,[1]Poängberäkning!$A$3:$A$53,[1]Poängberäkning!$B$3:$B$53))</f>
        <v>0</v>
      </c>
      <c r="K13" s="67"/>
      <c r="L13" s="68">
        <f>IF(K13="",0,LOOKUP(K13,[1]Poängberäkning!$A$3:$A$53,[1]Poängberäkning!$B$3:$B$53))</f>
        <v>0</v>
      </c>
      <c r="M13" s="67"/>
      <c r="N13" s="68">
        <f>IF(M13="",0,LOOKUP(M13,[1]Poängberäkning!$A$3:$A$53,[1]Poängberäkning!$B$3:$B$53))</f>
        <v>0</v>
      </c>
      <c r="O13" s="54"/>
      <c r="P13" s="55">
        <f>IF(O13="",0,LOOKUP(O13,[1]Poängberäkning!$A$3:$A$53,[1]Poängberäkning!$B$3:$B$53))</f>
        <v>0</v>
      </c>
      <c r="Q13" s="54"/>
      <c r="R13" s="55">
        <f>IF(Q13="",0,LOOKUP(Q13,[1]Poängberäkning!$A$3:$A$53,[1]Poängberäkning!$B$3:$B$53))</f>
        <v>0</v>
      </c>
      <c r="S13" s="67"/>
      <c r="T13" s="68">
        <f>IF(S13="",0,LOOKUP(S13,[1]Poängberäkning!$A$3:$A$53,[1]Poängberäkning!$B$3:$B$53))</f>
        <v>0</v>
      </c>
      <c r="U13" s="67"/>
      <c r="V13" s="68">
        <f>IF(U13="",0,LOOKUP(U13,[1]Poängberäkning!$A$3:$A$53,[1]Poängberäkning!$B$3:$B$53))</f>
        <v>0</v>
      </c>
      <c r="W13" s="54">
        <v>4</v>
      </c>
      <c r="X13" s="55">
        <f>IF(W13="",0,LOOKUP(W13,[1]Poängberäkning!$A$3:$A$53,[1]Poängberäkning!$B$3:$B$53))</f>
        <v>60</v>
      </c>
      <c r="Y13" s="54">
        <v>4</v>
      </c>
      <c r="Z13" s="55">
        <f>IF(Y13="",0,LOOKUP(Y13,[1]Poängberäkning!$A$3:$A$53,[1]Poängberäkning!$B$3:$B$53))</f>
        <v>60</v>
      </c>
      <c r="AA13" s="67">
        <v>3</v>
      </c>
      <c r="AB13" s="68">
        <f>IF(AA13="",0,LOOKUP(AA13,[1]Poängberäkning!$A$3:$A$53,[1]Poängberäkning!$B$3:$B$53))</f>
        <v>70</v>
      </c>
      <c r="AC13" s="67">
        <v>3</v>
      </c>
      <c r="AD13" s="68">
        <f>IF(AC13="",0,LOOKUP(AC13,[1]Poängberäkning!$A$3:$A$53,[1]Poängberäkning!$B$3:$B$53))</f>
        <v>70</v>
      </c>
      <c r="AE13" s="54"/>
      <c r="AF13" s="55">
        <f>IF(AE13="",0,LOOKUP(AE13,[1]Poängberäkning!$A$3:$A$53,[1]Poängberäkning!$B$3:$B$53))</f>
        <v>0</v>
      </c>
      <c r="AG13" s="54"/>
      <c r="AH13" s="55">
        <f>IF(AG13="",0,LOOKUP(AG13,[1]Poängberäkning!$A$3:$A$53,[1]Poängberäkning!$B$3:$B$53))</f>
        <v>0</v>
      </c>
      <c r="AI13" s="88"/>
      <c r="AJ13" s="50">
        <f>LARGE(($H13,$J13,$L13,$N13,$P13,$R13,$X13,$Z13,$AB13,$AD13,$T13,$V13,$AF13,$AH13),1)</f>
        <v>70</v>
      </c>
      <c r="AK13" s="50">
        <f>LARGE(($H13,$J13,$L13,$N13,$P13,$R13,$X13,$Z13,$AB13,$AD13,$T13,$V13,$AF13,$AH13),2)</f>
        <v>70</v>
      </c>
      <c r="AL13" s="50">
        <f>LARGE(($H13,$J13,$L13,$N13,$P13,$R13,$X13,$Z13,$AB13,$AD13,$T13,$V13,$AF13,$AH13),3)</f>
        <v>60</v>
      </c>
      <c r="AM13" s="50">
        <f>LARGE(($H13,$J13,$L13,$N13,$P13,$R13,$X13,$Z13,$AB13,$AD13,$T13,$V13,$AF13,$AH13),4)</f>
        <v>60</v>
      </c>
      <c r="AN13" s="50">
        <f>LARGE(($H13,$J13,$L13,$N13,$P13,$R13,$X13,$Z13,$AB13,$AD13,$T13,$V13,$AF13,$AH13),5)</f>
        <v>0</v>
      </c>
      <c r="AO13" s="50">
        <f>LARGE(($H13,$J13,$L13,$N13,$P13,$R13,$X13,$Z13,$AB13,$AD13,$T13,$V13,$AF13,$AH13),6)</f>
        <v>0</v>
      </c>
      <c r="AP13" s="50">
        <f>LARGE(($H13,$J13,$L13,$N13,$P13,$R13,$X13,$Z13,$AB13,$AD13,$T13,$V13,$AF13,$AH13),7)</f>
        <v>0</v>
      </c>
      <c r="AQ13" s="91">
        <f>LARGE(($H13,$J13,$L13,$N13,$P13,$R13,$X13,$Z13,$AB13,$AD13,$T13,$V13,$AF13,$AH13),8)</f>
        <v>0</v>
      </c>
      <c r="AR13" s="91">
        <f>LARGE(($H13,$J13,$L13,$N13,$P13,$R13,$X13,$Z13,$AB13,$AD13,$T13,$V13,$AF13,$AH13),9)</f>
        <v>0</v>
      </c>
      <c r="AS13" s="91">
        <f>LARGE(($H13,$J13,$L13,$N13,$P13,$R13,$X13,$Z13,$AB13,$AD13,$T13,$V13,$AF13,$AH13),10)</f>
        <v>0</v>
      </c>
      <c r="AT13" s="91">
        <f>LARGE(($H13,$J13,$L13,$N13,$P13,$R13,$X13,$Z13,$AB13,$AD13,$T13,$V13,$AF13,$AH13),11)</f>
        <v>0</v>
      </c>
      <c r="AU13" s="91">
        <f>LARGE(($H13,$J13,$L13,$N13,$P13,$R13,$X13,$Z13,$AB13,$AD13,$T13,$V13,$AF13,$AH13),12)</f>
        <v>0</v>
      </c>
      <c r="AV13" s="91">
        <f>LARGE(($H13,$J13,$L13,$N13,$P13,$R13,$X13,$Z13,$AB13,$AD13,$T13,$V13,$AF13,$AH13),13)</f>
        <v>0</v>
      </c>
      <c r="AW13" s="95">
        <f>LARGE(($H13,$J13,$L13,$N13,$P13,$R13,$X13,$Z13,$AB13,$AD13,$T13,$V13,$AF13,$AH13),14)</f>
        <v>0</v>
      </c>
    </row>
    <row r="14" spans="1:49" x14ac:dyDescent="0.25">
      <c r="A14" s="59" t="s">
        <v>1229</v>
      </c>
      <c r="B14" s="92">
        <v>7</v>
      </c>
      <c r="C14" s="51" t="s">
        <v>192</v>
      </c>
      <c r="D14" s="75">
        <v>2009</v>
      </c>
      <c r="E14" s="77" t="s">
        <v>193</v>
      </c>
      <c r="F14" s="102">
        <f t="shared" si="0"/>
        <v>255</v>
      </c>
      <c r="G14" s="54">
        <v>4</v>
      </c>
      <c r="H14" s="55">
        <f>IF(G14="",0,LOOKUP(G14,[1]Poängberäkning!$A$3:$A$53,[1]Poängberäkning!$B$3:$B$53))</f>
        <v>60</v>
      </c>
      <c r="I14" s="54">
        <v>4</v>
      </c>
      <c r="J14" s="55">
        <f>IF(I14="",0,LOOKUP(I14,[1]Poängberäkning!$A$3:$A$53,[1]Poängberäkning!$B$3:$B$53))</f>
        <v>60</v>
      </c>
      <c r="K14" s="67">
        <v>5</v>
      </c>
      <c r="L14" s="68">
        <f>IF(K14="",0,LOOKUP(K14,[1]Poängberäkning!$A$3:$A$53,[1]Poängberäkning!$B$3:$B$53))</f>
        <v>55</v>
      </c>
      <c r="M14" s="67">
        <v>2</v>
      </c>
      <c r="N14" s="68">
        <f>IF(M14="",0,LOOKUP(M14,[1]Poängberäkning!$A$3:$A$53,[1]Poängberäkning!$B$3:$B$53))</f>
        <v>80</v>
      </c>
      <c r="O14" s="54"/>
      <c r="P14" s="55">
        <f>IF(O14="",0,LOOKUP(O14,[1]Poängberäkning!$A$3:$A$53,[1]Poängberäkning!$B$3:$B$53))</f>
        <v>0</v>
      </c>
      <c r="Q14" s="54"/>
      <c r="R14" s="55">
        <f>IF(Q14="",0,LOOKUP(Q14,[1]Poängberäkning!$A$3:$A$53,[1]Poängberäkning!$B$3:$B$53))</f>
        <v>0</v>
      </c>
      <c r="S14" s="67"/>
      <c r="T14" s="68">
        <f>IF(S14="",0,LOOKUP(S14,[1]Poängberäkning!$A$3:$A$53,[1]Poängberäkning!$B$3:$B$53))</f>
        <v>0</v>
      </c>
      <c r="U14" s="67"/>
      <c r="V14" s="68">
        <f>IF(U14="",0,LOOKUP(U14,[1]Poängberäkning!$A$3:$A$53,[1]Poängberäkning!$B$3:$B$53))</f>
        <v>0</v>
      </c>
      <c r="W14" s="54"/>
      <c r="X14" s="55">
        <f>IF(W14="",0,LOOKUP(W14,[1]Poängberäkning!$A$3:$A$53,[1]Poängberäkning!$B$3:$B$53))</f>
        <v>0</v>
      </c>
      <c r="Y14" s="54"/>
      <c r="Z14" s="55">
        <f>IF(Y14="",0,LOOKUP(Y14,[1]Poängberäkning!$A$3:$A$53,[1]Poängberäkning!$B$3:$B$53))</f>
        <v>0</v>
      </c>
      <c r="AA14" s="67"/>
      <c r="AB14" s="68">
        <f>IF(AA14="",0,LOOKUP(AA14,[1]Poängberäkning!$A$3:$A$53,[1]Poängberäkning!$B$3:$B$53))</f>
        <v>0</v>
      </c>
      <c r="AC14" s="67"/>
      <c r="AD14" s="68">
        <f>IF(AC14="",0,LOOKUP(AC14,[1]Poängberäkning!$A$3:$A$53,[1]Poängberäkning!$B$3:$B$53))</f>
        <v>0</v>
      </c>
      <c r="AE14" s="54"/>
      <c r="AF14" s="55">
        <f>IF(AE14="",0,LOOKUP(AE14,[1]Poängberäkning!$A$3:$A$53,[1]Poängberäkning!$B$3:$B$53))</f>
        <v>0</v>
      </c>
      <c r="AG14" s="54"/>
      <c r="AH14" s="55">
        <f>IF(AG14="",0,LOOKUP(AG14,[1]Poängberäkning!$A$3:$A$53,[1]Poängberäkning!$B$3:$B$53))</f>
        <v>0</v>
      </c>
      <c r="AI14" s="88"/>
      <c r="AJ14" s="50">
        <f>LARGE(($H14,$J14,$L14,$N14,$P14,$R14,$X14,$Z14,$AB14,$AD14,$T14,$V14,$AF14,$AH14),1)</f>
        <v>80</v>
      </c>
      <c r="AK14" s="50">
        <f>LARGE(($H14,$J14,$L14,$N14,$P14,$R14,$X14,$Z14,$AB14,$AD14,$T14,$V14,$AF14,$AH14),2)</f>
        <v>60</v>
      </c>
      <c r="AL14" s="50">
        <f>LARGE(($H14,$J14,$L14,$N14,$P14,$R14,$X14,$Z14,$AB14,$AD14,$T14,$V14,$AF14,$AH14),3)</f>
        <v>60</v>
      </c>
      <c r="AM14" s="50">
        <f>LARGE(($H14,$J14,$L14,$N14,$P14,$R14,$X14,$Z14,$AB14,$AD14,$T14,$V14,$AF14,$AH14),4)</f>
        <v>55</v>
      </c>
      <c r="AN14" s="50">
        <f>LARGE(($H14,$J14,$L14,$N14,$P14,$R14,$X14,$Z14,$AB14,$AD14,$T14,$V14,$AF14,$AH14),5)</f>
        <v>0</v>
      </c>
      <c r="AO14" s="50">
        <f>LARGE(($H14,$J14,$L14,$N14,$P14,$R14,$X14,$Z14,$AB14,$AD14,$T14,$V14,$AF14,$AH14),6)</f>
        <v>0</v>
      </c>
      <c r="AP14" s="50">
        <f>LARGE(($H14,$J14,$L14,$N14,$P14,$R14,$X14,$Z14,$AB14,$AD14,$T14,$V14,$AF14,$AH14),7)</f>
        <v>0</v>
      </c>
      <c r="AQ14" s="91">
        <f>LARGE(($H14,$J14,$L14,$N14,$P14,$R14,$X14,$Z14,$AB14,$AD14,$T14,$V14,$AF14,$AH14),8)</f>
        <v>0</v>
      </c>
      <c r="AR14" s="91">
        <f>LARGE(($H14,$J14,$L14,$N14,$P14,$R14,$X14,$Z14,$AB14,$AD14,$T14,$V14,$AF14,$AH14),9)</f>
        <v>0</v>
      </c>
      <c r="AS14" s="91">
        <f>LARGE(($H14,$J14,$L14,$N14,$P14,$R14,$X14,$Z14,$AB14,$AD14,$T14,$V14,$AF14,$AH14),10)</f>
        <v>0</v>
      </c>
      <c r="AT14" s="91">
        <f>LARGE(($H14,$J14,$L14,$N14,$P14,$R14,$X14,$Z14,$AB14,$AD14,$T14,$V14,$AF14,$AH14),11)</f>
        <v>0</v>
      </c>
      <c r="AU14" s="91">
        <f>LARGE(($H14,$J14,$L14,$N14,$P14,$R14,$X14,$Z14,$AB14,$AD14,$T14,$V14,$AF14,$AH14),12)</f>
        <v>0</v>
      </c>
      <c r="AV14" s="91">
        <f>LARGE(($H14,$J14,$L14,$N14,$P14,$R14,$X14,$Z14,$AB14,$AD14,$T14,$V14,$AF14,$AH14),13)</f>
        <v>0</v>
      </c>
      <c r="AW14" s="95">
        <f>LARGE(($H14,$J14,$L14,$N14,$P14,$R14,$X14,$Z14,$AB14,$AD14,$T14,$V14,$AF14,$AH14),14)</f>
        <v>0</v>
      </c>
    </row>
    <row r="15" spans="1:49" x14ac:dyDescent="0.25">
      <c r="A15" s="79"/>
      <c r="B15" s="81"/>
      <c r="C15" s="80"/>
      <c r="D15" s="81"/>
      <c r="E15" s="82"/>
      <c r="F15" s="103"/>
      <c r="G15" s="83"/>
      <c r="H15" s="84"/>
      <c r="I15" s="83"/>
      <c r="J15" s="84"/>
      <c r="K15" s="83"/>
      <c r="L15" s="84"/>
      <c r="M15" s="83"/>
      <c r="N15" s="84"/>
      <c r="O15" s="83"/>
      <c r="P15" s="84"/>
      <c r="Q15" s="83"/>
      <c r="R15" s="84"/>
      <c r="S15" s="83"/>
      <c r="T15" s="84"/>
      <c r="U15" s="83"/>
      <c r="V15" s="84"/>
      <c r="W15" s="83"/>
      <c r="X15" s="84"/>
      <c r="Y15" s="83"/>
      <c r="Z15" s="84"/>
      <c r="AA15" s="83"/>
      <c r="AB15" s="84"/>
      <c r="AC15" s="83"/>
      <c r="AD15" s="84"/>
      <c r="AE15" s="83"/>
      <c r="AF15" s="84"/>
      <c r="AG15" s="83"/>
      <c r="AH15" s="84"/>
      <c r="AI15" s="88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</row>
    <row r="16" spans="1:49" x14ac:dyDescent="0.25">
      <c r="A16" s="59" t="s">
        <v>1230</v>
      </c>
      <c r="B16" s="92">
        <v>1</v>
      </c>
      <c r="C16" s="51" t="s">
        <v>136</v>
      </c>
      <c r="D16" s="75">
        <v>2008</v>
      </c>
      <c r="E16" s="77" t="s">
        <v>137</v>
      </c>
      <c r="F16" s="102">
        <f t="shared" ref="F16:F29" si="1">SUM(AJ16:AP16)</f>
        <v>700</v>
      </c>
      <c r="G16" s="54">
        <v>1</v>
      </c>
      <c r="H16" s="55">
        <f>IF(G16="",0,LOOKUP(G16,[1]Poängberäkning!$A$3:$A$53,[1]Poängberäkning!$B$3:$B$53))</f>
        <v>100</v>
      </c>
      <c r="I16" s="54">
        <v>1</v>
      </c>
      <c r="J16" s="55">
        <f>IF(I16="",0,LOOKUP(I16,[1]Poängberäkning!$A$3:$A$53,[1]Poängberäkning!$B$3:$B$53))</f>
        <v>100</v>
      </c>
      <c r="K16" s="67">
        <v>1</v>
      </c>
      <c r="L16" s="68">
        <f>IF(K16="",0,LOOKUP(K16,[1]Poängberäkning!$A$3:$A$53,[1]Poängberäkning!$B$3:$B$53))</f>
        <v>100</v>
      </c>
      <c r="M16" s="67">
        <v>1</v>
      </c>
      <c r="N16" s="68">
        <f>IF(M16="",0,LOOKUP(M16,[1]Poängberäkning!$A$3:$A$53,[1]Poängberäkning!$B$3:$B$53))</f>
        <v>100</v>
      </c>
      <c r="O16" s="54">
        <v>1</v>
      </c>
      <c r="P16" s="55">
        <f>IF(O16="",0,LOOKUP(O16,[1]Poängberäkning!$A$3:$A$53,[1]Poängberäkning!$B$3:$B$53))</f>
        <v>100</v>
      </c>
      <c r="Q16" s="54">
        <v>1</v>
      </c>
      <c r="R16" s="55">
        <f>IF(Q16="",0,LOOKUP(Q16,[1]Poängberäkning!$A$3:$A$53,[1]Poängberäkning!$B$3:$B$53))</f>
        <v>100</v>
      </c>
      <c r="S16" s="67">
        <v>1</v>
      </c>
      <c r="T16" s="68">
        <f>IF(S16="",0,LOOKUP(S16,[1]Poängberäkning!$A$3:$A$53,[1]Poängberäkning!$B$3:$B$53))</f>
        <v>100</v>
      </c>
      <c r="U16" s="67">
        <v>1</v>
      </c>
      <c r="V16" s="68">
        <f>IF(U16="",0,LOOKUP(U16,[1]Poängberäkning!$A$3:$A$53,[1]Poängberäkning!$B$3:$B$53))</f>
        <v>100</v>
      </c>
      <c r="W16" s="54">
        <v>1</v>
      </c>
      <c r="X16" s="55">
        <f>IF(W16="",0,LOOKUP(W16,[1]Poängberäkning!$A$3:$A$53,[1]Poängberäkning!$B$3:$B$53))</f>
        <v>100</v>
      </c>
      <c r="Y16" s="54">
        <v>1</v>
      </c>
      <c r="Z16" s="55">
        <f>IF(Y16="",0,LOOKUP(Y16,[1]Poängberäkning!$A$3:$A$53,[1]Poängberäkning!$B$3:$B$53))</f>
        <v>100</v>
      </c>
      <c r="AA16" s="67">
        <v>1</v>
      </c>
      <c r="AB16" s="68">
        <f>IF(AA16="",0,LOOKUP(AA16,[1]Poängberäkning!$A$3:$A$53,[1]Poängberäkning!$B$3:$B$53))</f>
        <v>100</v>
      </c>
      <c r="AC16" s="67">
        <v>1</v>
      </c>
      <c r="AD16" s="68">
        <f>IF(AC16="",0,LOOKUP(AC16,[1]Poängberäkning!$A$3:$A$53,[1]Poängberäkning!$B$3:$B$53))</f>
        <v>100</v>
      </c>
      <c r="AE16" s="54">
        <v>99</v>
      </c>
      <c r="AF16" s="55">
        <f>IF(AE16="",0,LOOKUP(AE16,[1]Poängberäkning!$A$3:$A$53,[1]Poängberäkning!$B$3:$B$53))</f>
        <v>0</v>
      </c>
      <c r="AG16" s="54">
        <v>1</v>
      </c>
      <c r="AH16" s="55">
        <f>IF(AG16="",0,LOOKUP(AG16,[1]Poängberäkning!$A$3:$A$53,[1]Poängberäkning!$B$3:$B$53))</f>
        <v>100</v>
      </c>
      <c r="AI16" s="88"/>
      <c r="AJ16" s="50">
        <f>LARGE(($H16,$J16,$L16,$N16,$P16,$R16,$X16,$Z16,$AB16,$AD16,$T16,$V16,$AF16,$AH16),1)</f>
        <v>100</v>
      </c>
      <c r="AK16" s="50">
        <f>LARGE(($H16,$J16,$L16,$N16,$P16,$R16,$X16,$Z16,$AB16,$AD16,$T16,$V16,$AF16,$AH16),2)</f>
        <v>100</v>
      </c>
      <c r="AL16" s="50">
        <f>LARGE(($H16,$J16,$L16,$N16,$P16,$R16,$X16,$Z16,$AB16,$AD16,$T16,$V16,$AF16,$AH16),3)</f>
        <v>100</v>
      </c>
      <c r="AM16" s="50">
        <f>LARGE(($H16,$J16,$L16,$N16,$P16,$R16,$X16,$Z16,$AB16,$AD16,$T16,$V16,$AF16,$AH16),4)</f>
        <v>100</v>
      </c>
      <c r="AN16" s="50">
        <f>LARGE(($H16,$J16,$L16,$N16,$P16,$R16,$X16,$Z16,$AB16,$AD16,$T16,$V16,$AF16,$AH16),5)</f>
        <v>100</v>
      </c>
      <c r="AO16" s="50">
        <f>LARGE(($H16,$J16,$L16,$N16,$P16,$R16,$X16,$Z16,$AB16,$AD16,$T16,$V16,$AF16,$AH16),6)</f>
        <v>100</v>
      </c>
      <c r="AP16" s="50">
        <f>LARGE(($H16,$J16,$L16,$N16,$P16,$R16,$X16,$Z16,$AB16,$AD16,$T16,$V16,$AF16,$AH16),7)</f>
        <v>100</v>
      </c>
      <c r="AQ16" s="91">
        <f>LARGE(($H16,$J16,$L16,$N16,$P16,$R16,$X16,$Z16,$AB16,$AD16,$T16,$V16,$AF16,$AH16),8)</f>
        <v>100</v>
      </c>
      <c r="AR16" s="91">
        <f>LARGE(($H16,$J16,$L16,$N16,$P16,$R16,$X16,$Z16,$AB16,$AD16,$T16,$V16,$AF16,$AH16),9)</f>
        <v>100</v>
      </c>
      <c r="AS16" s="91">
        <f>LARGE(($H16,$J16,$L16,$N16,$P16,$R16,$X16,$Z16,$AB16,$AD16,$T16,$V16,$AF16,$AH16),10)</f>
        <v>100</v>
      </c>
      <c r="AT16" s="91">
        <f>LARGE(($H16,$J16,$L16,$N16,$P16,$R16,$X16,$Z16,$AB16,$AD16,$T16,$V16,$AF16,$AH16),11)</f>
        <v>100</v>
      </c>
      <c r="AU16" s="91">
        <f>LARGE(($H16,$J16,$L16,$N16,$P16,$R16,$X16,$Z16,$AB16,$AD16,$T16,$V16,$AF16,$AH16),12)</f>
        <v>100</v>
      </c>
      <c r="AV16" s="91">
        <f>LARGE(($H16,$J16,$L16,$N16,$P16,$R16,$X16,$Z16,$AB16,$AD16,$T16,$V16,$AF16,$AH16),13)</f>
        <v>100</v>
      </c>
      <c r="AW16" s="95">
        <f>LARGE(($H16,$J16,$L16,$N16,$P16,$R16,$X16,$Z16,$AB16,$AD16,$T16,$V16,$AF16,$AH16),14)</f>
        <v>0</v>
      </c>
    </row>
    <row r="17" spans="1:49" x14ac:dyDescent="0.25">
      <c r="A17" s="59" t="s">
        <v>1230</v>
      </c>
      <c r="B17" s="92">
        <v>2</v>
      </c>
      <c r="C17" s="51" t="s">
        <v>142</v>
      </c>
      <c r="D17" s="75">
        <v>2008</v>
      </c>
      <c r="E17" s="77" t="s">
        <v>143</v>
      </c>
      <c r="F17" s="102">
        <f t="shared" si="1"/>
        <v>560</v>
      </c>
      <c r="G17" s="54">
        <v>2</v>
      </c>
      <c r="H17" s="55">
        <f>IF(G17="",0,LOOKUP(G17,[1]Poängberäkning!$A$3:$A$53,[1]Poängberäkning!$B$3:$B$53))</f>
        <v>80</v>
      </c>
      <c r="I17" s="54">
        <v>2</v>
      </c>
      <c r="J17" s="55">
        <f>IF(I17="",0,LOOKUP(I17,[1]Poängberäkning!$A$3:$A$53,[1]Poängberäkning!$B$3:$B$53))</f>
        <v>80</v>
      </c>
      <c r="K17" s="67">
        <v>2</v>
      </c>
      <c r="L17" s="68">
        <f>IF(K17="",0,LOOKUP(K17,[1]Poängberäkning!$A$3:$A$53,[1]Poängberäkning!$B$3:$B$53))</f>
        <v>80</v>
      </c>
      <c r="M17" s="67">
        <v>2</v>
      </c>
      <c r="N17" s="68">
        <f>IF(M17="",0,LOOKUP(M17,[1]Poängberäkning!$A$3:$A$53,[1]Poängberäkning!$B$3:$B$53))</f>
        <v>80</v>
      </c>
      <c r="O17" s="54">
        <v>3</v>
      </c>
      <c r="P17" s="55">
        <f>IF(O17="",0,LOOKUP(O17,[1]Poängberäkning!$A$3:$A$53,[1]Poängberäkning!$B$3:$B$53))</f>
        <v>70</v>
      </c>
      <c r="Q17" s="54">
        <v>3</v>
      </c>
      <c r="R17" s="55">
        <f>IF(Q17="",0,LOOKUP(Q17,[1]Poängberäkning!$A$3:$A$53,[1]Poängberäkning!$B$3:$B$53))</f>
        <v>70</v>
      </c>
      <c r="S17" s="67">
        <v>3</v>
      </c>
      <c r="T17" s="68">
        <f>IF(S17="",0,LOOKUP(S17,[1]Poängberäkning!$A$3:$A$53,[1]Poängberäkning!$B$3:$B$53))</f>
        <v>70</v>
      </c>
      <c r="U17" s="67">
        <v>4</v>
      </c>
      <c r="V17" s="68">
        <f>IF(U17="",0,LOOKUP(U17,[1]Poängberäkning!$A$3:$A$53,[1]Poängberäkning!$B$3:$B$53))</f>
        <v>60</v>
      </c>
      <c r="W17" s="54">
        <v>3</v>
      </c>
      <c r="X17" s="55">
        <f>IF(W17="",0,LOOKUP(W17,[1]Poängberäkning!$A$3:$A$53,[1]Poängberäkning!$B$3:$B$53))</f>
        <v>70</v>
      </c>
      <c r="Y17" s="54">
        <v>3</v>
      </c>
      <c r="Z17" s="55">
        <f>IF(Y17="",0,LOOKUP(Y17,[1]Poängberäkning!$A$3:$A$53,[1]Poängberäkning!$B$3:$B$53))</f>
        <v>70</v>
      </c>
      <c r="AA17" s="67">
        <v>2</v>
      </c>
      <c r="AB17" s="68">
        <f>IF(AA17="",0,LOOKUP(AA17,[1]Poängberäkning!$A$3:$A$53,[1]Poängberäkning!$B$3:$B$53))</f>
        <v>80</v>
      </c>
      <c r="AC17" s="67">
        <v>2</v>
      </c>
      <c r="AD17" s="68">
        <f>IF(AC17="",0,LOOKUP(AC17,[1]Poängberäkning!$A$3:$A$53,[1]Poängberäkning!$B$3:$B$53))</f>
        <v>80</v>
      </c>
      <c r="AE17" s="54">
        <v>2</v>
      </c>
      <c r="AF17" s="55">
        <f>IF(AE17="",0,LOOKUP(AE17,[1]Poängberäkning!$A$3:$A$53,[1]Poängberäkning!$B$3:$B$53))</f>
        <v>80</v>
      </c>
      <c r="AG17" s="54">
        <v>2</v>
      </c>
      <c r="AH17" s="55">
        <f>IF(AG17="",0,LOOKUP(AG17,[1]Poängberäkning!$A$3:$A$53,[1]Poängberäkning!$B$3:$B$53))</f>
        <v>80</v>
      </c>
      <c r="AI17" s="88"/>
      <c r="AJ17" s="50">
        <f>LARGE(($H17,$J17,$L17,$N17,$P17,$R17,$X17,$Z17,$AB17,$AD17,$T17,$V17,$AF17,$AH17),1)</f>
        <v>80</v>
      </c>
      <c r="AK17" s="50">
        <f>LARGE(($H17,$J17,$L17,$N17,$P17,$R17,$X17,$Z17,$AB17,$AD17,$T17,$V17,$AF17,$AH17),2)</f>
        <v>80</v>
      </c>
      <c r="AL17" s="50">
        <f>LARGE(($H17,$J17,$L17,$N17,$P17,$R17,$X17,$Z17,$AB17,$AD17,$T17,$V17,$AF17,$AH17),3)</f>
        <v>80</v>
      </c>
      <c r="AM17" s="50">
        <f>LARGE(($H17,$J17,$L17,$N17,$P17,$R17,$X17,$Z17,$AB17,$AD17,$T17,$V17,$AF17,$AH17),4)</f>
        <v>80</v>
      </c>
      <c r="AN17" s="50">
        <f>LARGE(($H17,$J17,$L17,$N17,$P17,$R17,$X17,$Z17,$AB17,$AD17,$T17,$V17,$AF17,$AH17),5)</f>
        <v>80</v>
      </c>
      <c r="AO17" s="50">
        <f>LARGE(($H17,$J17,$L17,$N17,$P17,$R17,$X17,$Z17,$AB17,$AD17,$T17,$V17,$AF17,$AH17),6)</f>
        <v>80</v>
      </c>
      <c r="AP17" s="50">
        <f>LARGE(($H17,$J17,$L17,$N17,$P17,$R17,$X17,$Z17,$AB17,$AD17,$T17,$V17,$AF17,$AH17),7)</f>
        <v>80</v>
      </c>
      <c r="AQ17" s="91">
        <f>LARGE(($H17,$J17,$L17,$N17,$P17,$R17,$X17,$Z17,$AB17,$AD17,$T17,$V17,$AF17,$AH17),8)</f>
        <v>80</v>
      </c>
      <c r="AR17" s="91">
        <f>LARGE(($H17,$J17,$L17,$N17,$P17,$R17,$X17,$Z17,$AB17,$AD17,$T17,$V17,$AF17,$AH17),9)</f>
        <v>70</v>
      </c>
      <c r="AS17" s="91">
        <f>LARGE(($H17,$J17,$L17,$N17,$P17,$R17,$X17,$Z17,$AB17,$AD17,$T17,$V17,$AF17,$AH17),10)</f>
        <v>70</v>
      </c>
      <c r="AT17" s="91">
        <f>LARGE(($H17,$J17,$L17,$N17,$P17,$R17,$X17,$Z17,$AB17,$AD17,$T17,$V17,$AF17,$AH17),11)</f>
        <v>70</v>
      </c>
      <c r="AU17" s="91">
        <f>LARGE(($H17,$J17,$L17,$N17,$P17,$R17,$X17,$Z17,$AB17,$AD17,$T17,$V17,$AF17,$AH17),12)</f>
        <v>70</v>
      </c>
      <c r="AV17" s="91">
        <f>LARGE(($H17,$J17,$L17,$N17,$P17,$R17,$X17,$Z17,$AB17,$AD17,$T17,$V17,$AF17,$AH17),13)</f>
        <v>70</v>
      </c>
      <c r="AW17" s="95">
        <f>LARGE(($H17,$J17,$L17,$N17,$P17,$R17,$X17,$Z17,$AB17,$AD17,$T17,$V17,$AF17,$AH17),14)</f>
        <v>60</v>
      </c>
    </row>
    <row r="18" spans="1:49" x14ac:dyDescent="0.25">
      <c r="A18" s="59" t="s">
        <v>1230</v>
      </c>
      <c r="B18" s="92">
        <v>3</v>
      </c>
      <c r="C18" s="51" t="s">
        <v>158</v>
      </c>
      <c r="D18" s="75">
        <v>2008</v>
      </c>
      <c r="E18" s="77" t="s">
        <v>137</v>
      </c>
      <c r="F18" s="102">
        <f t="shared" si="1"/>
        <v>495</v>
      </c>
      <c r="G18" s="54">
        <v>3</v>
      </c>
      <c r="H18" s="55">
        <f>IF(G18="",0,LOOKUP(G18,[1]Poängberäkning!$A$3:$A$53,[1]Poängberäkning!$B$3:$B$53))</f>
        <v>70</v>
      </c>
      <c r="I18" s="54">
        <v>5</v>
      </c>
      <c r="J18" s="55">
        <f>IF(I18="",0,LOOKUP(I18,[1]Poängberäkning!$A$3:$A$53,[1]Poängberäkning!$B$3:$B$53))</f>
        <v>55</v>
      </c>
      <c r="K18" s="67">
        <v>4</v>
      </c>
      <c r="L18" s="68">
        <f>IF(K18="",0,LOOKUP(K18,[1]Poängberäkning!$A$3:$A$53,[1]Poängberäkning!$B$3:$B$53))</f>
        <v>60</v>
      </c>
      <c r="M18" s="67">
        <v>5</v>
      </c>
      <c r="N18" s="68">
        <f>IF(M18="",0,LOOKUP(M18,[1]Poängberäkning!$A$3:$A$53,[1]Poängberäkning!$B$3:$B$53))</f>
        <v>55</v>
      </c>
      <c r="O18" s="54">
        <v>2</v>
      </c>
      <c r="P18" s="55">
        <f>IF(O18="",0,LOOKUP(O18,[1]Poängberäkning!$A$3:$A$53,[1]Poängberäkning!$B$3:$B$53))</f>
        <v>80</v>
      </c>
      <c r="Q18" s="54">
        <v>4</v>
      </c>
      <c r="R18" s="55">
        <f>IF(Q18="",0,LOOKUP(Q18,[1]Poängberäkning!$A$3:$A$53,[1]Poängberäkning!$B$3:$B$53))</f>
        <v>60</v>
      </c>
      <c r="S18" s="67">
        <v>7</v>
      </c>
      <c r="T18" s="68">
        <f>IF(S18="",0,LOOKUP(S18,[1]Poängberäkning!$A$3:$A$53,[1]Poängberäkning!$B$3:$B$53))</f>
        <v>48</v>
      </c>
      <c r="U18" s="67">
        <v>3</v>
      </c>
      <c r="V18" s="68">
        <f>IF(U18="",0,LOOKUP(U18,[1]Poängberäkning!$A$3:$A$53,[1]Poängberäkning!$B$3:$B$53))</f>
        <v>70</v>
      </c>
      <c r="W18" s="54"/>
      <c r="X18" s="55">
        <f>IF(W18="",0,LOOKUP(W18,[1]Poängberäkning!$A$3:$A$53,[1]Poängberäkning!$B$3:$B$53))</f>
        <v>0</v>
      </c>
      <c r="Y18" s="54"/>
      <c r="Z18" s="55">
        <f>IF(Y18="",0,LOOKUP(Y18,[1]Poängberäkning!$A$3:$A$53,[1]Poängberäkning!$B$3:$B$53))</f>
        <v>0</v>
      </c>
      <c r="AA18" s="67">
        <v>5</v>
      </c>
      <c r="AB18" s="68">
        <f>IF(AA18="",0,LOOKUP(AA18,[1]Poängberäkning!$A$3:$A$53,[1]Poängberäkning!$B$3:$B$53))</f>
        <v>55</v>
      </c>
      <c r="AC18" s="67">
        <v>5</v>
      </c>
      <c r="AD18" s="68">
        <f>IF(AC18="",0,LOOKUP(AC18,[1]Poängberäkning!$A$3:$A$53,[1]Poängberäkning!$B$3:$B$53))</f>
        <v>55</v>
      </c>
      <c r="AE18" s="54">
        <v>1</v>
      </c>
      <c r="AF18" s="55">
        <f>IF(AE18="",0,LOOKUP(AE18,[1]Poängberäkning!$A$3:$A$53,[1]Poängberäkning!$B$3:$B$53))</f>
        <v>100</v>
      </c>
      <c r="AG18" s="54">
        <v>99</v>
      </c>
      <c r="AH18" s="55">
        <f>IF(AG18="",0,LOOKUP(AG18,[1]Poängberäkning!$A$3:$A$53,[1]Poängberäkning!$B$3:$B$53))</f>
        <v>0</v>
      </c>
      <c r="AI18" s="88"/>
      <c r="AJ18" s="50">
        <f>LARGE(($H18,$J18,$L18,$N18,$P18,$R18,$X18,$Z18,$AB18,$AD18,$T18,$V18,$AF18,$AH18),1)</f>
        <v>100</v>
      </c>
      <c r="AK18" s="50">
        <f>LARGE(($H18,$J18,$L18,$N18,$P18,$R18,$X18,$Z18,$AB18,$AD18,$T18,$V18,$AF18,$AH18),2)</f>
        <v>80</v>
      </c>
      <c r="AL18" s="50">
        <f>LARGE(($H18,$J18,$L18,$N18,$P18,$R18,$X18,$Z18,$AB18,$AD18,$T18,$V18,$AF18,$AH18),3)</f>
        <v>70</v>
      </c>
      <c r="AM18" s="50">
        <f>LARGE(($H18,$J18,$L18,$N18,$P18,$R18,$X18,$Z18,$AB18,$AD18,$T18,$V18,$AF18,$AH18),4)</f>
        <v>70</v>
      </c>
      <c r="AN18" s="50">
        <f>LARGE(($H18,$J18,$L18,$N18,$P18,$R18,$X18,$Z18,$AB18,$AD18,$T18,$V18,$AF18,$AH18),5)</f>
        <v>60</v>
      </c>
      <c r="AO18" s="50">
        <f>LARGE(($H18,$J18,$L18,$N18,$P18,$R18,$X18,$Z18,$AB18,$AD18,$T18,$V18,$AF18,$AH18),6)</f>
        <v>60</v>
      </c>
      <c r="AP18" s="50">
        <f>LARGE(($H18,$J18,$L18,$N18,$P18,$R18,$X18,$Z18,$AB18,$AD18,$T18,$V18,$AF18,$AH18),7)</f>
        <v>55</v>
      </c>
      <c r="AQ18" s="91">
        <f>LARGE(($H18,$J18,$L18,$N18,$P18,$R18,$X18,$Z18,$AB18,$AD18,$T18,$V18,$AF18,$AH18),8)</f>
        <v>55</v>
      </c>
      <c r="AR18" s="91">
        <f>LARGE(($H18,$J18,$L18,$N18,$P18,$R18,$X18,$Z18,$AB18,$AD18,$T18,$V18,$AF18,$AH18),9)</f>
        <v>55</v>
      </c>
      <c r="AS18" s="91">
        <f>LARGE(($H18,$J18,$L18,$N18,$P18,$R18,$X18,$Z18,$AB18,$AD18,$T18,$V18,$AF18,$AH18),10)</f>
        <v>55</v>
      </c>
      <c r="AT18" s="91">
        <f>LARGE(($H18,$J18,$L18,$N18,$P18,$R18,$X18,$Z18,$AB18,$AD18,$T18,$V18,$AF18,$AH18),11)</f>
        <v>48</v>
      </c>
      <c r="AU18" s="91">
        <f>LARGE(($H18,$J18,$L18,$N18,$P18,$R18,$X18,$Z18,$AB18,$AD18,$T18,$V18,$AF18,$AH18),12)</f>
        <v>0</v>
      </c>
      <c r="AV18" s="91">
        <f>LARGE(($H18,$J18,$L18,$N18,$P18,$R18,$X18,$Z18,$AB18,$AD18,$T18,$V18,$AF18,$AH18),13)</f>
        <v>0</v>
      </c>
      <c r="AW18" s="95">
        <f>LARGE(($H18,$J18,$L18,$N18,$P18,$R18,$X18,$Z18,$AB18,$AD18,$T18,$V18,$AF18,$AH18),14)</f>
        <v>0</v>
      </c>
    </row>
    <row r="19" spans="1:49" x14ac:dyDescent="0.25">
      <c r="A19" s="59" t="s">
        <v>1230</v>
      </c>
      <c r="B19" s="92">
        <v>4</v>
      </c>
      <c r="C19" s="51" t="s">
        <v>153</v>
      </c>
      <c r="D19" s="75">
        <v>2008</v>
      </c>
      <c r="E19" s="77" t="s">
        <v>137</v>
      </c>
      <c r="F19" s="102">
        <f t="shared" si="1"/>
        <v>480</v>
      </c>
      <c r="G19" s="54">
        <v>4</v>
      </c>
      <c r="H19" s="55">
        <f>IF(G19="",0,LOOKUP(G19,[1]Poängberäkning!$A$3:$A$53,[1]Poängberäkning!$B$3:$B$53))</f>
        <v>60</v>
      </c>
      <c r="I19" s="54">
        <v>3</v>
      </c>
      <c r="J19" s="55">
        <f>IF(I19="",0,LOOKUP(I19,[1]Poängberäkning!$A$3:$A$53,[1]Poängberäkning!$B$3:$B$53))</f>
        <v>70</v>
      </c>
      <c r="K19" s="67">
        <v>3</v>
      </c>
      <c r="L19" s="68">
        <f>IF(K19="",0,LOOKUP(K19,[1]Poängberäkning!$A$3:$A$53,[1]Poängberäkning!$B$3:$B$53))</f>
        <v>70</v>
      </c>
      <c r="M19" s="67">
        <v>3</v>
      </c>
      <c r="N19" s="68">
        <f>IF(M19="",0,LOOKUP(M19,[1]Poängberäkning!$A$3:$A$53,[1]Poängberäkning!$B$3:$B$53))</f>
        <v>70</v>
      </c>
      <c r="O19" s="54">
        <v>4</v>
      </c>
      <c r="P19" s="55">
        <f>IF(O19="",0,LOOKUP(O19,[1]Poängberäkning!$A$3:$A$53,[1]Poängberäkning!$B$3:$B$53))</f>
        <v>60</v>
      </c>
      <c r="Q19" s="54">
        <v>2</v>
      </c>
      <c r="R19" s="55">
        <f>IF(Q19="",0,LOOKUP(Q19,[1]Poängberäkning!$A$3:$A$53,[1]Poängberäkning!$B$3:$B$53))</f>
        <v>80</v>
      </c>
      <c r="S19" s="67">
        <v>6</v>
      </c>
      <c r="T19" s="68">
        <f>IF(S19="",0,LOOKUP(S19,[1]Poängberäkning!$A$3:$A$53,[1]Poängberäkning!$B$3:$B$53))</f>
        <v>50</v>
      </c>
      <c r="U19" s="67">
        <v>5</v>
      </c>
      <c r="V19" s="68">
        <f>IF(U19="",0,LOOKUP(U19,[1]Poängberäkning!$A$3:$A$53,[1]Poängberäkning!$B$3:$B$53))</f>
        <v>55</v>
      </c>
      <c r="W19" s="54"/>
      <c r="X19" s="55">
        <f>IF(W19="",0,LOOKUP(W19,[1]Poängberäkning!$A$3:$A$53,[1]Poängberäkning!$B$3:$B$53))</f>
        <v>0</v>
      </c>
      <c r="Y19" s="54"/>
      <c r="Z19" s="55">
        <f>IF(Y19="",0,LOOKUP(Y19,[1]Poängberäkning!$A$3:$A$53,[1]Poängberäkning!$B$3:$B$53))</f>
        <v>0</v>
      </c>
      <c r="AA19" s="67">
        <v>4</v>
      </c>
      <c r="AB19" s="68">
        <f>IF(AA19="",0,LOOKUP(AA19,[1]Poängberäkning!$A$3:$A$53,[1]Poängberäkning!$B$3:$B$53))</f>
        <v>60</v>
      </c>
      <c r="AC19" s="67">
        <v>3</v>
      </c>
      <c r="AD19" s="68">
        <f>IF(AC19="",0,LOOKUP(AC19,[1]Poängberäkning!$A$3:$A$53,[1]Poängberäkning!$B$3:$B$53))</f>
        <v>70</v>
      </c>
      <c r="AE19" s="54"/>
      <c r="AF19" s="55">
        <f>IF(AE19="",0,LOOKUP(AE19,[1]Poängberäkning!$A$3:$A$53,[1]Poängberäkning!$B$3:$B$53))</f>
        <v>0</v>
      </c>
      <c r="AG19" s="54"/>
      <c r="AH19" s="55">
        <f>IF(AG19="",0,LOOKUP(AG19,[1]Poängberäkning!$A$3:$A$53,[1]Poängberäkning!$B$3:$B$53))</f>
        <v>0</v>
      </c>
      <c r="AI19" s="88"/>
      <c r="AJ19" s="50">
        <f>LARGE(($H19,$J19,$L19,$N19,$P19,$R19,$X19,$Z19,$AB19,$AD19,$T19,$V19,$AF19,$AH19),1)</f>
        <v>80</v>
      </c>
      <c r="AK19" s="50">
        <f>LARGE(($H19,$J19,$L19,$N19,$P19,$R19,$X19,$Z19,$AB19,$AD19,$T19,$V19,$AF19,$AH19),2)</f>
        <v>70</v>
      </c>
      <c r="AL19" s="50">
        <f>LARGE(($H19,$J19,$L19,$N19,$P19,$R19,$X19,$Z19,$AB19,$AD19,$T19,$V19,$AF19,$AH19),3)</f>
        <v>70</v>
      </c>
      <c r="AM19" s="50">
        <f>LARGE(($H19,$J19,$L19,$N19,$P19,$R19,$X19,$Z19,$AB19,$AD19,$T19,$V19,$AF19,$AH19),4)</f>
        <v>70</v>
      </c>
      <c r="AN19" s="50">
        <f>LARGE(($H19,$J19,$L19,$N19,$P19,$R19,$X19,$Z19,$AB19,$AD19,$T19,$V19,$AF19,$AH19),5)</f>
        <v>70</v>
      </c>
      <c r="AO19" s="50">
        <f>LARGE(($H19,$J19,$L19,$N19,$P19,$R19,$X19,$Z19,$AB19,$AD19,$T19,$V19,$AF19,$AH19),6)</f>
        <v>60</v>
      </c>
      <c r="AP19" s="50">
        <f>LARGE(($H19,$J19,$L19,$N19,$P19,$R19,$X19,$Z19,$AB19,$AD19,$T19,$V19,$AF19,$AH19),7)</f>
        <v>60</v>
      </c>
      <c r="AQ19" s="91">
        <f>LARGE(($H19,$J19,$L19,$N19,$P19,$R19,$X19,$Z19,$AB19,$AD19,$T19,$V19,$AF19,$AH19),8)</f>
        <v>60</v>
      </c>
      <c r="AR19" s="91">
        <f>LARGE(($H19,$J19,$L19,$N19,$P19,$R19,$X19,$Z19,$AB19,$AD19,$T19,$V19,$AF19,$AH19),9)</f>
        <v>55</v>
      </c>
      <c r="AS19" s="91">
        <f>LARGE(($H19,$J19,$L19,$N19,$P19,$R19,$X19,$Z19,$AB19,$AD19,$T19,$V19,$AF19,$AH19),10)</f>
        <v>50</v>
      </c>
      <c r="AT19" s="91">
        <f>LARGE(($H19,$J19,$L19,$N19,$P19,$R19,$X19,$Z19,$AB19,$AD19,$T19,$V19,$AF19,$AH19),11)</f>
        <v>0</v>
      </c>
      <c r="AU19" s="91">
        <f>LARGE(($H19,$J19,$L19,$N19,$P19,$R19,$X19,$Z19,$AB19,$AD19,$T19,$V19,$AF19,$AH19),12)</f>
        <v>0</v>
      </c>
      <c r="AV19" s="91">
        <f>LARGE(($H19,$J19,$L19,$N19,$P19,$R19,$X19,$Z19,$AB19,$AD19,$T19,$V19,$AF19,$AH19),13)</f>
        <v>0</v>
      </c>
      <c r="AW19" s="95">
        <f>LARGE(($H19,$J19,$L19,$N19,$P19,$R19,$X19,$Z19,$AB19,$AD19,$T19,$V19,$AF19,$AH19),14)</f>
        <v>0</v>
      </c>
    </row>
    <row r="20" spans="1:49" x14ac:dyDescent="0.25">
      <c r="A20" s="59" t="s">
        <v>1230</v>
      </c>
      <c r="B20" s="92">
        <v>5</v>
      </c>
      <c r="C20" s="51" t="s">
        <v>467</v>
      </c>
      <c r="D20" s="75">
        <v>2008</v>
      </c>
      <c r="E20" s="77" t="s">
        <v>164</v>
      </c>
      <c r="F20" s="102">
        <f t="shared" si="1"/>
        <v>455</v>
      </c>
      <c r="G20" s="54"/>
      <c r="H20" s="55">
        <f>IF(G20="",0,LOOKUP(G20,[1]Poängberäkning!$A$3:$A$53,[1]Poängberäkning!$B$3:$B$53))</f>
        <v>0</v>
      </c>
      <c r="I20" s="54"/>
      <c r="J20" s="55">
        <f>IF(I20="",0,LOOKUP(I20,[1]Poängberäkning!$A$3:$A$53,[1]Poängberäkning!$B$3:$B$53))</f>
        <v>0</v>
      </c>
      <c r="K20" s="67">
        <v>6</v>
      </c>
      <c r="L20" s="68">
        <f>IF(K20="",0,LOOKUP(K20,[1]Poängberäkning!$A$3:$A$53,[1]Poängberäkning!$B$3:$B$53))</f>
        <v>50</v>
      </c>
      <c r="M20" s="67">
        <v>4</v>
      </c>
      <c r="N20" s="68">
        <f>IF(M20="",0,LOOKUP(M20,[1]Poängberäkning!$A$3:$A$53,[1]Poängberäkning!$B$3:$B$53))</f>
        <v>60</v>
      </c>
      <c r="O20" s="54">
        <v>99</v>
      </c>
      <c r="P20" s="55">
        <f>IF(O20="",0,LOOKUP(O20,[1]Poängberäkning!$A$3:$A$53,[1]Poängberäkning!$B$3:$B$53))</f>
        <v>0</v>
      </c>
      <c r="Q20" s="54">
        <v>5</v>
      </c>
      <c r="R20" s="55">
        <f>IF(Q20="",0,LOOKUP(Q20,[1]Poängberäkning!$A$3:$A$53,[1]Poängberäkning!$B$3:$B$53))</f>
        <v>55</v>
      </c>
      <c r="S20" s="67">
        <v>2</v>
      </c>
      <c r="T20" s="68">
        <f>IF(S20="",0,LOOKUP(S20,[1]Poängberäkning!$A$3:$A$53,[1]Poängberäkning!$B$3:$B$53))</f>
        <v>80</v>
      </c>
      <c r="U20" s="67">
        <v>2</v>
      </c>
      <c r="V20" s="68">
        <f>IF(U20="",0,LOOKUP(U20,[1]Poängberäkning!$A$3:$A$53,[1]Poängberäkning!$B$3:$B$53))</f>
        <v>80</v>
      </c>
      <c r="W20" s="54"/>
      <c r="X20" s="55">
        <f>IF(W20="",0,LOOKUP(W20,[1]Poängberäkning!$A$3:$A$53,[1]Poängberäkning!$B$3:$B$53))</f>
        <v>0</v>
      </c>
      <c r="Y20" s="54"/>
      <c r="Z20" s="55">
        <f>IF(Y20="",0,LOOKUP(Y20,[1]Poängberäkning!$A$3:$A$53,[1]Poängberäkning!$B$3:$B$53))</f>
        <v>0</v>
      </c>
      <c r="AA20" s="67">
        <v>3</v>
      </c>
      <c r="AB20" s="68">
        <f>IF(AA20="",0,LOOKUP(AA20,[1]Poängberäkning!$A$3:$A$53,[1]Poängberäkning!$B$3:$B$53))</f>
        <v>70</v>
      </c>
      <c r="AC20" s="67">
        <v>4</v>
      </c>
      <c r="AD20" s="68">
        <f>IF(AC20="",0,LOOKUP(AC20,[1]Poängberäkning!$A$3:$A$53,[1]Poängberäkning!$B$3:$B$53))</f>
        <v>60</v>
      </c>
      <c r="AE20" s="54">
        <v>99</v>
      </c>
      <c r="AF20" s="55">
        <f>IF(AE20="",0,LOOKUP(AE20,[1]Poängberäkning!$A$3:$A$53,[1]Poängberäkning!$B$3:$B$53))</f>
        <v>0</v>
      </c>
      <c r="AG20" s="54"/>
      <c r="AH20" s="55">
        <f>IF(AG20="",0,LOOKUP(AG20,[1]Poängberäkning!$A$3:$A$53,[1]Poängberäkning!$B$3:$B$53))</f>
        <v>0</v>
      </c>
      <c r="AI20" s="88"/>
      <c r="AJ20" s="50">
        <f>LARGE(($H20,$J20,$L20,$N20,$P20,$R20,$X20,$Z20,$AB20,$AD20,$T20,$V20,$AF20,$AH20),1)</f>
        <v>80</v>
      </c>
      <c r="AK20" s="50">
        <f>LARGE(($H20,$J20,$L20,$N20,$P20,$R20,$X20,$Z20,$AB20,$AD20,$T20,$V20,$AF20,$AH20),2)</f>
        <v>80</v>
      </c>
      <c r="AL20" s="50">
        <f>LARGE(($H20,$J20,$L20,$N20,$P20,$R20,$X20,$Z20,$AB20,$AD20,$T20,$V20,$AF20,$AH20),3)</f>
        <v>70</v>
      </c>
      <c r="AM20" s="50">
        <f>LARGE(($H20,$J20,$L20,$N20,$P20,$R20,$X20,$Z20,$AB20,$AD20,$T20,$V20,$AF20,$AH20),4)</f>
        <v>60</v>
      </c>
      <c r="AN20" s="50">
        <f>LARGE(($H20,$J20,$L20,$N20,$P20,$R20,$X20,$Z20,$AB20,$AD20,$T20,$V20,$AF20,$AH20),5)</f>
        <v>60</v>
      </c>
      <c r="AO20" s="50">
        <f>LARGE(($H20,$J20,$L20,$N20,$P20,$R20,$X20,$Z20,$AB20,$AD20,$T20,$V20,$AF20,$AH20),6)</f>
        <v>55</v>
      </c>
      <c r="AP20" s="50">
        <f>LARGE(($H20,$J20,$L20,$N20,$P20,$R20,$X20,$Z20,$AB20,$AD20,$T20,$V20,$AF20,$AH20),7)</f>
        <v>50</v>
      </c>
      <c r="AQ20" s="91">
        <f>LARGE(($H20,$J20,$L20,$N20,$P20,$R20,$X20,$Z20,$AB20,$AD20,$T20,$V20,$AF20,$AH20),8)</f>
        <v>0</v>
      </c>
      <c r="AR20" s="91">
        <f>LARGE(($H20,$J20,$L20,$N20,$P20,$R20,$X20,$Z20,$AB20,$AD20,$T20,$V20,$AF20,$AH20),9)</f>
        <v>0</v>
      </c>
      <c r="AS20" s="91">
        <f>LARGE(($H20,$J20,$L20,$N20,$P20,$R20,$X20,$Z20,$AB20,$AD20,$T20,$V20,$AF20,$AH20),10)</f>
        <v>0</v>
      </c>
      <c r="AT20" s="91">
        <f>LARGE(($H20,$J20,$L20,$N20,$P20,$R20,$X20,$Z20,$AB20,$AD20,$T20,$V20,$AF20,$AH20),11)</f>
        <v>0</v>
      </c>
      <c r="AU20" s="91">
        <f>LARGE(($H20,$J20,$L20,$N20,$P20,$R20,$X20,$Z20,$AB20,$AD20,$T20,$V20,$AF20,$AH20),12)</f>
        <v>0</v>
      </c>
      <c r="AV20" s="91">
        <f>LARGE(($H20,$J20,$L20,$N20,$P20,$R20,$X20,$Z20,$AB20,$AD20,$T20,$V20,$AF20,$AH20),13)</f>
        <v>0</v>
      </c>
      <c r="AW20" s="95">
        <f>LARGE(($H20,$J20,$L20,$N20,$P20,$R20,$X20,$Z20,$AB20,$AD20,$T20,$V20,$AF20,$AH20),14)</f>
        <v>0</v>
      </c>
    </row>
    <row r="21" spans="1:49" x14ac:dyDescent="0.25">
      <c r="A21" s="59" t="s">
        <v>1230</v>
      </c>
      <c r="B21" s="92">
        <v>6</v>
      </c>
      <c r="C21" s="51" t="s">
        <v>175</v>
      </c>
      <c r="D21" s="75">
        <v>2008</v>
      </c>
      <c r="E21" s="77" t="s">
        <v>137</v>
      </c>
      <c r="F21" s="102">
        <f t="shared" si="1"/>
        <v>435</v>
      </c>
      <c r="G21" s="54">
        <v>6</v>
      </c>
      <c r="H21" s="55">
        <f>IF(G21="",0,LOOKUP(G21,[1]Poängberäkning!$A$3:$A$53,[1]Poängberäkning!$B$3:$B$53))</f>
        <v>50</v>
      </c>
      <c r="I21" s="54">
        <v>6</v>
      </c>
      <c r="J21" s="55">
        <f>IF(I21="",0,LOOKUP(I21,[1]Poängberäkning!$A$3:$A$53,[1]Poängberäkning!$B$3:$B$53))</f>
        <v>50</v>
      </c>
      <c r="K21" s="67">
        <v>5</v>
      </c>
      <c r="L21" s="68">
        <f>IF(K21="",0,LOOKUP(K21,[1]Poängberäkning!$A$3:$A$53,[1]Poängberäkning!$B$3:$B$53))</f>
        <v>55</v>
      </c>
      <c r="M21" s="67">
        <v>7</v>
      </c>
      <c r="N21" s="68">
        <f>IF(M21="",0,LOOKUP(M21,[1]Poängberäkning!$A$3:$A$53,[1]Poängberäkning!$B$3:$B$53))</f>
        <v>48</v>
      </c>
      <c r="O21" s="54">
        <v>6</v>
      </c>
      <c r="P21" s="55">
        <f>IF(O21="",0,LOOKUP(O21,[1]Poängberäkning!$A$3:$A$53,[1]Poängberäkning!$B$3:$B$53))</f>
        <v>50</v>
      </c>
      <c r="Q21" s="54">
        <v>7</v>
      </c>
      <c r="R21" s="55">
        <f>IF(Q21="",0,LOOKUP(Q21,[1]Poängberäkning!$A$3:$A$53,[1]Poängberäkning!$B$3:$B$53))</f>
        <v>48</v>
      </c>
      <c r="S21" s="67">
        <v>4</v>
      </c>
      <c r="T21" s="68">
        <f>IF(S21="",0,LOOKUP(S21,[1]Poängberäkning!$A$3:$A$53,[1]Poängberäkning!$B$3:$B$53))</f>
        <v>60</v>
      </c>
      <c r="U21" s="67">
        <v>7</v>
      </c>
      <c r="V21" s="68">
        <f>IF(U21="",0,LOOKUP(U21,[1]Poängberäkning!$A$3:$A$53,[1]Poängberäkning!$B$3:$B$53))</f>
        <v>48</v>
      </c>
      <c r="W21" s="54">
        <v>2</v>
      </c>
      <c r="X21" s="55">
        <f>IF(W21="",0,LOOKUP(W21,[1]Poängberäkning!$A$3:$A$53,[1]Poängberäkning!$B$3:$B$53))</f>
        <v>80</v>
      </c>
      <c r="Y21" s="54">
        <v>99</v>
      </c>
      <c r="Z21" s="55">
        <f>IF(Y21="",0,LOOKUP(Y21,[1]Poängberäkning!$A$3:$A$53,[1]Poängberäkning!$B$3:$B$53))</f>
        <v>0</v>
      </c>
      <c r="AA21" s="67"/>
      <c r="AB21" s="68">
        <f>IF(AA21="",0,LOOKUP(AA21,[1]Poängberäkning!$A$3:$A$53,[1]Poängberäkning!$B$3:$B$53))</f>
        <v>0</v>
      </c>
      <c r="AC21" s="67"/>
      <c r="AD21" s="68">
        <f>IF(AC21="",0,LOOKUP(AC21,[1]Poängberäkning!$A$3:$A$53,[1]Poängberäkning!$B$3:$B$53))</f>
        <v>0</v>
      </c>
      <c r="AE21" s="54">
        <v>3</v>
      </c>
      <c r="AF21" s="55">
        <f>IF(AE21="",0,LOOKUP(AE21,[1]Poängberäkning!$A$3:$A$53,[1]Poängberäkning!$B$3:$B$53))</f>
        <v>70</v>
      </c>
      <c r="AG21" s="54">
        <v>3</v>
      </c>
      <c r="AH21" s="55">
        <f>IF(AG21="",0,LOOKUP(AG21,[1]Poängberäkning!$A$3:$A$53,[1]Poängberäkning!$B$3:$B$53))</f>
        <v>70</v>
      </c>
      <c r="AI21" s="88"/>
      <c r="AJ21" s="50">
        <f>LARGE(($H21,$J21,$L21,$N21,$P21,$R21,$X21,$Z21,$AB21,$AD21,$T21,$V21,$AF21,$AH21),1)</f>
        <v>80</v>
      </c>
      <c r="AK21" s="50">
        <f>LARGE(($H21,$J21,$L21,$N21,$P21,$R21,$X21,$Z21,$AB21,$AD21,$T21,$V21,$AF21,$AH21),2)</f>
        <v>70</v>
      </c>
      <c r="AL21" s="50">
        <f>LARGE(($H21,$J21,$L21,$N21,$P21,$R21,$X21,$Z21,$AB21,$AD21,$T21,$V21,$AF21,$AH21),3)</f>
        <v>70</v>
      </c>
      <c r="AM21" s="50">
        <f>LARGE(($H21,$J21,$L21,$N21,$P21,$R21,$X21,$Z21,$AB21,$AD21,$T21,$V21,$AF21,$AH21),4)</f>
        <v>60</v>
      </c>
      <c r="AN21" s="50">
        <f>LARGE(($H21,$J21,$L21,$N21,$P21,$R21,$X21,$Z21,$AB21,$AD21,$T21,$V21,$AF21,$AH21),5)</f>
        <v>55</v>
      </c>
      <c r="AO21" s="50">
        <f>LARGE(($H21,$J21,$L21,$N21,$P21,$R21,$X21,$Z21,$AB21,$AD21,$T21,$V21,$AF21,$AH21),6)</f>
        <v>50</v>
      </c>
      <c r="AP21" s="50">
        <f>LARGE(($H21,$J21,$L21,$N21,$P21,$R21,$X21,$Z21,$AB21,$AD21,$T21,$V21,$AF21,$AH21),7)</f>
        <v>50</v>
      </c>
      <c r="AQ21" s="91">
        <f>LARGE(($H21,$J21,$L21,$N21,$P21,$R21,$X21,$Z21,$AB21,$AD21,$T21,$V21,$AF21,$AH21),8)</f>
        <v>50</v>
      </c>
      <c r="AR21" s="91">
        <f>LARGE(($H21,$J21,$L21,$N21,$P21,$R21,$X21,$Z21,$AB21,$AD21,$T21,$V21,$AF21,$AH21),9)</f>
        <v>48</v>
      </c>
      <c r="AS21" s="91">
        <f>LARGE(($H21,$J21,$L21,$N21,$P21,$R21,$X21,$Z21,$AB21,$AD21,$T21,$V21,$AF21,$AH21),10)</f>
        <v>48</v>
      </c>
      <c r="AT21" s="91">
        <f>LARGE(($H21,$J21,$L21,$N21,$P21,$R21,$X21,$Z21,$AB21,$AD21,$T21,$V21,$AF21,$AH21),11)</f>
        <v>48</v>
      </c>
      <c r="AU21" s="91">
        <f>LARGE(($H21,$J21,$L21,$N21,$P21,$R21,$X21,$Z21,$AB21,$AD21,$T21,$V21,$AF21,$AH21),12)</f>
        <v>0</v>
      </c>
      <c r="AV21" s="91">
        <f>LARGE(($H21,$J21,$L21,$N21,$P21,$R21,$X21,$Z21,$AB21,$AD21,$T21,$V21,$AF21,$AH21),13)</f>
        <v>0</v>
      </c>
      <c r="AW21" s="95">
        <f>LARGE(($H21,$J21,$L21,$N21,$P21,$R21,$X21,$Z21,$AB21,$AD21,$T21,$V21,$AF21,$AH21),14)</f>
        <v>0</v>
      </c>
    </row>
    <row r="22" spans="1:49" x14ac:dyDescent="0.25">
      <c r="A22" s="59" t="s">
        <v>1230</v>
      </c>
      <c r="B22" s="92">
        <v>7</v>
      </c>
      <c r="C22" s="51" t="s">
        <v>163</v>
      </c>
      <c r="D22" s="75">
        <v>2008</v>
      </c>
      <c r="E22" s="77" t="s">
        <v>164</v>
      </c>
      <c r="F22" s="102">
        <f t="shared" si="1"/>
        <v>435</v>
      </c>
      <c r="G22" s="54">
        <v>5</v>
      </c>
      <c r="H22" s="55">
        <f>IF(G22="",0,LOOKUP(G22,[1]Poängberäkning!$A$3:$A$53,[1]Poängberäkning!$B$3:$B$53))</f>
        <v>55</v>
      </c>
      <c r="I22" s="54">
        <v>4</v>
      </c>
      <c r="J22" s="55">
        <f>IF(I22="",0,LOOKUP(I22,[1]Poängberäkning!$A$3:$A$53,[1]Poängberäkning!$B$3:$B$53))</f>
        <v>60</v>
      </c>
      <c r="K22" s="67">
        <v>6</v>
      </c>
      <c r="L22" s="68">
        <f>IF(K22="",0,LOOKUP(K22,[1]Poängberäkning!$A$3:$A$53,[1]Poängberäkning!$B$3:$B$53))</f>
        <v>50</v>
      </c>
      <c r="M22" s="67">
        <v>6</v>
      </c>
      <c r="N22" s="68">
        <f>IF(M22="",0,LOOKUP(M22,[1]Poängberäkning!$A$3:$A$53,[1]Poängberäkning!$B$3:$B$53))</f>
        <v>50</v>
      </c>
      <c r="O22" s="54">
        <v>5</v>
      </c>
      <c r="P22" s="55">
        <f>IF(O22="",0,LOOKUP(O22,[1]Poängberäkning!$A$3:$A$53,[1]Poängberäkning!$B$3:$B$53))</f>
        <v>55</v>
      </c>
      <c r="Q22" s="54">
        <v>3</v>
      </c>
      <c r="R22" s="55">
        <f>IF(Q22="",0,LOOKUP(Q22,[1]Poängberäkning!$A$3:$A$53,[1]Poängberäkning!$B$3:$B$53))</f>
        <v>70</v>
      </c>
      <c r="S22" s="67">
        <v>5</v>
      </c>
      <c r="T22" s="68">
        <f>IF(S22="",0,LOOKUP(S22,[1]Poängberäkning!$A$3:$A$53,[1]Poängberäkning!$B$3:$B$53))</f>
        <v>55</v>
      </c>
      <c r="U22" s="67">
        <v>6</v>
      </c>
      <c r="V22" s="68">
        <f>IF(U22="",0,LOOKUP(U22,[1]Poängberäkning!$A$3:$A$53,[1]Poängberäkning!$B$3:$B$53))</f>
        <v>50</v>
      </c>
      <c r="W22" s="54">
        <v>4</v>
      </c>
      <c r="X22" s="55">
        <f>IF(W22="",0,LOOKUP(W22,[1]Poängberäkning!$A$3:$A$53,[1]Poängberäkning!$B$3:$B$53))</f>
        <v>60</v>
      </c>
      <c r="Y22" s="54">
        <v>2</v>
      </c>
      <c r="Z22" s="55">
        <f>IF(Y22="",0,LOOKUP(Y22,[1]Poängberäkning!$A$3:$A$53,[1]Poängberäkning!$B$3:$B$53))</f>
        <v>80</v>
      </c>
      <c r="AA22" s="67"/>
      <c r="AB22" s="68">
        <f>IF(AA22="",0,LOOKUP(AA22,[1]Poängberäkning!$A$3:$A$53,[1]Poängberäkning!$B$3:$B$53))</f>
        <v>0</v>
      </c>
      <c r="AC22" s="67"/>
      <c r="AD22" s="68">
        <f>IF(AC22="",0,LOOKUP(AC22,[1]Poängberäkning!$A$3:$A$53,[1]Poängberäkning!$B$3:$B$53))</f>
        <v>0</v>
      </c>
      <c r="AE22" s="54"/>
      <c r="AF22" s="55">
        <f>IF(AE22="",0,LOOKUP(AE22,[1]Poängberäkning!$A$3:$A$53,[1]Poängberäkning!$B$3:$B$53))</f>
        <v>0</v>
      </c>
      <c r="AG22" s="54"/>
      <c r="AH22" s="55">
        <f>IF(AG22="",0,LOOKUP(AG22,[1]Poängberäkning!$A$3:$A$53,[1]Poängberäkning!$B$3:$B$53))</f>
        <v>0</v>
      </c>
      <c r="AI22" s="88"/>
      <c r="AJ22" s="50">
        <f>LARGE(($H22,$J22,$L22,$N22,$P22,$R22,$X22,$Z22,$AB22,$AD22,$T22,$V22,$AF22,$AH22),1)</f>
        <v>80</v>
      </c>
      <c r="AK22" s="50">
        <f>LARGE(($H22,$J22,$L22,$N22,$P22,$R22,$X22,$Z22,$AB22,$AD22,$T22,$V22,$AF22,$AH22),2)</f>
        <v>70</v>
      </c>
      <c r="AL22" s="50">
        <f>LARGE(($H22,$J22,$L22,$N22,$P22,$R22,$X22,$Z22,$AB22,$AD22,$T22,$V22,$AF22,$AH22),3)</f>
        <v>60</v>
      </c>
      <c r="AM22" s="50">
        <f>LARGE(($H22,$J22,$L22,$N22,$P22,$R22,$X22,$Z22,$AB22,$AD22,$T22,$V22,$AF22,$AH22),4)</f>
        <v>60</v>
      </c>
      <c r="AN22" s="50">
        <f>LARGE(($H22,$J22,$L22,$N22,$P22,$R22,$X22,$Z22,$AB22,$AD22,$T22,$V22,$AF22,$AH22),5)</f>
        <v>55</v>
      </c>
      <c r="AO22" s="50">
        <f>LARGE(($H22,$J22,$L22,$N22,$P22,$R22,$X22,$Z22,$AB22,$AD22,$T22,$V22,$AF22,$AH22),6)</f>
        <v>55</v>
      </c>
      <c r="AP22" s="50">
        <f>LARGE(($H22,$J22,$L22,$N22,$P22,$R22,$X22,$Z22,$AB22,$AD22,$T22,$V22,$AF22,$AH22),7)</f>
        <v>55</v>
      </c>
      <c r="AQ22" s="91">
        <f>LARGE(($H22,$J22,$L22,$N22,$P22,$R22,$X22,$Z22,$AB22,$AD22,$T22,$V22,$AF22,$AH22),8)</f>
        <v>50</v>
      </c>
      <c r="AR22" s="91">
        <f>LARGE(($H22,$J22,$L22,$N22,$P22,$R22,$X22,$Z22,$AB22,$AD22,$T22,$V22,$AF22,$AH22),9)</f>
        <v>50</v>
      </c>
      <c r="AS22" s="91">
        <f>LARGE(($H22,$J22,$L22,$N22,$P22,$R22,$X22,$Z22,$AB22,$AD22,$T22,$V22,$AF22,$AH22),10)</f>
        <v>50</v>
      </c>
      <c r="AT22" s="91">
        <f>LARGE(($H22,$J22,$L22,$N22,$P22,$R22,$X22,$Z22,$AB22,$AD22,$T22,$V22,$AF22,$AH22),11)</f>
        <v>0</v>
      </c>
      <c r="AU22" s="91">
        <f>LARGE(($H22,$J22,$L22,$N22,$P22,$R22,$X22,$Z22,$AB22,$AD22,$T22,$V22,$AF22,$AH22),12)</f>
        <v>0</v>
      </c>
      <c r="AV22" s="91">
        <f>LARGE(($H22,$J22,$L22,$N22,$P22,$R22,$X22,$Z22,$AB22,$AD22,$T22,$V22,$AF22,$AH22),13)</f>
        <v>0</v>
      </c>
      <c r="AW22" s="95">
        <f>LARGE(($H22,$J22,$L22,$N22,$P22,$R22,$X22,$Z22,$AB22,$AD22,$T22,$V22,$AF22,$AH22),14)</f>
        <v>0</v>
      </c>
    </row>
    <row r="23" spans="1:49" x14ac:dyDescent="0.25">
      <c r="A23" s="59" t="s">
        <v>1230</v>
      </c>
      <c r="B23" s="92">
        <v>8</v>
      </c>
      <c r="C23" s="51" t="s">
        <v>203</v>
      </c>
      <c r="D23" s="75">
        <v>2008</v>
      </c>
      <c r="E23" s="77" t="s">
        <v>204</v>
      </c>
      <c r="F23" s="102">
        <f t="shared" si="1"/>
        <v>357</v>
      </c>
      <c r="G23" s="54">
        <v>9</v>
      </c>
      <c r="H23" s="55">
        <f>IF(G23="",0,LOOKUP(G23,[1]Poängberäkning!$A$3:$A$53,[1]Poängberäkning!$B$3:$B$53))</f>
        <v>44</v>
      </c>
      <c r="I23" s="54">
        <v>8</v>
      </c>
      <c r="J23" s="55">
        <f>IF(I23="",0,LOOKUP(I23,[1]Poängberäkning!$A$3:$A$53,[1]Poängberäkning!$B$3:$B$53))</f>
        <v>46</v>
      </c>
      <c r="K23" s="67">
        <v>8</v>
      </c>
      <c r="L23" s="68">
        <f>IF(K23="",0,LOOKUP(K23,[1]Poängberäkning!$A$3:$A$53,[1]Poängberäkning!$B$3:$B$53))</f>
        <v>46</v>
      </c>
      <c r="M23" s="67">
        <v>10</v>
      </c>
      <c r="N23" s="68">
        <f>IF(M23="",0,LOOKUP(M23,[1]Poängberäkning!$A$3:$A$53,[1]Poängberäkning!$B$3:$B$53))</f>
        <v>42</v>
      </c>
      <c r="O23" s="54"/>
      <c r="P23" s="55">
        <f>IF(O23="",0,LOOKUP(O23,[1]Poängberäkning!$A$3:$A$53,[1]Poängberäkning!$B$3:$B$53))</f>
        <v>0</v>
      </c>
      <c r="Q23" s="54"/>
      <c r="R23" s="55">
        <f>IF(Q23="",0,LOOKUP(Q23,[1]Poängberäkning!$A$3:$A$53,[1]Poängberäkning!$B$3:$B$53))</f>
        <v>0</v>
      </c>
      <c r="S23" s="67">
        <v>11</v>
      </c>
      <c r="T23" s="68">
        <f>IF(S23="",0,LOOKUP(S23,[1]Poängberäkning!$A$3:$A$53,[1]Poängberäkning!$B$3:$B$53))</f>
        <v>40</v>
      </c>
      <c r="U23" s="67">
        <v>11</v>
      </c>
      <c r="V23" s="68">
        <f>IF(U23="",0,LOOKUP(U23,[1]Poängberäkning!$A$3:$A$53,[1]Poängberäkning!$B$3:$B$53))</f>
        <v>40</v>
      </c>
      <c r="W23" s="54">
        <v>5</v>
      </c>
      <c r="X23" s="55">
        <f>IF(W23="",0,LOOKUP(W23,[1]Poängberäkning!$A$3:$A$53,[1]Poängberäkning!$B$3:$B$53))</f>
        <v>55</v>
      </c>
      <c r="Y23" s="54">
        <v>4</v>
      </c>
      <c r="Z23" s="55">
        <f>IF(Y23="",0,LOOKUP(Y23,[1]Poängberäkning!$A$3:$A$53,[1]Poängberäkning!$B$3:$B$53))</f>
        <v>60</v>
      </c>
      <c r="AA23" s="67">
        <v>6</v>
      </c>
      <c r="AB23" s="68">
        <f>IF(AA23="",0,LOOKUP(AA23,[1]Poängberäkning!$A$3:$A$53,[1]Poängberäkning!$B$3:$B$53))</f>
        <v>50</v>
      </c>
      <c r="AC23" s="67">
        <v>6</v>
      </c>
      <c r="AD23" s="68">
        <f>IF(AC23="",0,LOOKUP(AC23,[1]Poängberäkning!$A$3:$A$53,[1]Poängberäkning!$B$3:$B$53))</f>
        <v>50</v>
      </c>
      <c r="AE23" s="54">
        <v>6</v>
      </c>
      <c r="AF23" s="55">
        <f>IF(AE23="",0,LOOKUP(AE23,[1]Poängberäkning!$A$3:$A$53,[1]Poängberäkning!$B$3:$B$53))</f>
        <v>50</v>
      </c>
      <c r="AG23" s="54">
        <v>99</v>
      </c>
      <c r="AH23" s="55">
        <f>IF(AG23="",0,LOOKUP(AG23,[1]Poängberäkning!$A$3:$A$53,[1]Poängberäkning!$B$3:$B$53))</f>
        <v>0</v>
      </c>
      <c r="AI23" s="88"/>
      <c r="AJ23" s="50">
        <f>LARGE(($H23,$J23,$L23,$N23,$P23,$R23,$X23,$Z23,$AB23,$AD23,$T23,$V23,$AF23,$AH23),1)</f>
        <v>60</v>
      </c>
      <c r="AK23" s="50">
        <f>LARGE(($H23,$J23,$L23,$N23,$P23,$R23,$X23,$Z23,$AB23,$AD23,$T23,$V23,$AF23,$AH23),2)</f>
        <v>55</v>
      </c>
      <c r="AL23" s="50">
        <f>LARGE(($H23,$J23,$L23,$N23,$P23,$R23,$X23,$Z23,$AB23,$AD23,$T23,$V23,$AF23,$AH23),3)</f>
        <v>50</v>
      </c>
      <c r="AM23" s="50">
        <f>LARGE(($H23,$J23,$L23,$N23,$P23,$R23,$X23,$Z23,$AB23,$AD23,$T23,$V23,$AF23,$AH23),4)</f>
        <v>50</v>
      </c>
      <c r="AN23" s="50">
        <f>LARGE(($H23,$J23,$L23,$N23,$P23,$R23,$X23,$Z23,$AB23,$AD23,$T23,$V23,$AF23,$AH23),5)</f>
        <v>50</v>
      </c>
      <c r="AO23" s="50">
        <f>LARGE(($H23,$J23,$L23,$N23,$P23,$R23,$X23,$Z23,$AB23,$AD23,$T23,$V23,$AF23,$AH23),6)</f>
        <v>46</v>
      </c>
      <c r="AP23" s="50">
        <f>LARGE(($H23,$J23,$L23,$N23,$P23,$R23,$X23,$Z23,$AB23,$AD23,$T23,$V23,$AF23,$AH23),7)</f>
        <v>46</v>
      </c>
      <c r="AQ23" s="91">
        <f>LARGE(($H23,$J23,$L23,$N23,$P23,$R23,$X23,$Z23,$AB23,$AD23,$T23,$V23,$AF23,$AH23),8)</f>
        <v>44</v>
      </c>
      <c r="AR23" s="91">
        <f>LARGE(($H23,$J23,$L23,$N23,$P23,$R23,$X23,$Z23,$AB23,$AD23,$T23,$V23,$AF23,$AH23),9)</f>
        <v>42</v>
      </c>
      <c r="AS23" s="91">
        <f>LARGE(($H23,$J23,$L23,$N23,$P23,$R23,$X23,$Z23,$AB23,$AD23,$T23,$V23,$AF23,$AH23),10)</f>
        <v>40</v>
      </c>
      <c r="AT23" s="91">
        <f>LARGE(($H23,$J23,$L23,$N23,$P23,$R23,$X23,$Z23,$AB23,$AD23,$T23,$V23,$AF23,$AH23),11)</f>
        <v>40</v>
      </c>
      <c r="AU23" s="91">
        <f>LARGE(($H23,$J23,$L23,$N23,$P23,$R23,$X23,$Z23,$AB23,$AD23,$T23,$V23,$AF23,$AH23),12)</f>
        <v>0</v>
      </c>
      <c r="AV23" s="91">
        <f>LARGE(($H23,$J23,$L23,$N23,$P23,$R23,$X23,$Z23,$AB23,$AD23,$T23,$V23,$AF23,$AH23),13)</f>
        <v>0</v>
      </c>
      <c r="AW23" s="95">
        <f>LARGE(($H23,$J23,$L23,$N23,$P23,$R23,$X23,$Z23,$AB23,$AD23,$T23,$V23,$AF23,$AH23),14)</f>
        <v>0</v>
      </c>
    </row>
    <row r="24" spans="1:49" x14ac:dyDescent="0.25">
      <c r="A24" s="59" t="s">
        <v>1230</v>
      </c>
      <c r="B24" s="92">
        <v>9</v>
      </c>
      <c r="C24" s="51" t="s">
        <v>186</v>
      </c>
      <c r="D24" s="75">
        <v>2008</v>
      </c>
      <c r="E24" s="77" t="s">
        <v>187</v>
      </c>
      <c r="F24" s="102">
        <f t="shared" si="1"/>
        <v>335</v>
      </c>
      <c r="G24" s="54">
        <v>8</v>
      </c>
      <c r="H24" s="55">
        <f>IF(G24="",0,LOOKUP(G24,[1]Poängberäkning!$A$3:$A$53,[1]Poängberäkning!$B$3:$B$53))</f>
        <v>46</v>
      </c>
      <c r="I24" s="54">
        <v>7</v>
      </c>
      <c r="J24" s="55">
        <f>IF(I24="",0,LOOKUP(I24,[1]Poängberäkning!$A$3:$A$53,[1]Poängberäkning!$B$3:$B$53))</f>
        <v>48</v>
      </c>
      <c r="K24" s="67">
        <v>9</v>
      </c>
      <c r="L24" s="68">
        <f>IF(K24="",0,LOOKUP(K24,[1]Poängberäkning!$A$3:$A$53,[1]Poängberäkning!$B$3:$B$53))</f>
        <v>44</v>
      </c>
      <c r="M24" s="67">
        <v>8</v>
      </c>
      <c r="N24" s="68">
        <f>IF(M24="",0,LOOKUP(M24,[1]Poängberäkning!$A$3:$A$53,[1]Poängberäkning!$B$3:$B$53))</f>
        <v>46</v>
      </c>
      <c r="O24" s="54">
        <v>8</v>
      </c>
      <c r="P24" s="55">
        <f>IF(O24="",0,LOOKUP(O24,[1]Poängberäkning!$A$3:$A$53,[1]Poängberäkning!$B$3:$B$53))</f>
        <v>46</v>
      </c>
      <c r="Q24" s="54">
        <v>9</v>
      </c>
      <c r="R24" s="55">
        <f>IF(Q24="",0,LOOKUP(Q24,[1]Poängberäkning!$A$3:$A$53,[1]Poängberäkning!$B$3:$B$53))</f>
        <v>44</v>
      </c>
      <c r="S24" s="67">
        <v>10</v>
      </c>
      <c r="T24" s="68">
        <f>IF(S24="",0,LOOKUP(S24,[1]Poängberäkning!$A$3:$A$53,[1]Poängberäkning!$B$3:$B$53))</f>
        <v>42</v>
      </c>
      <c r="U24" s="67">
        <v>10</v>
      </c>
      <c r="V24" s="68">
        <f>IF(U24="",0,LOOKUP(U24,[1]Poängberäkning!$A$3:$A$53,[1]Poängberäkning!$B$3:$B$53))</f>
        <v>42</v>
      </c>
      <c r="W24" s="54">
        <v>6</v>
      </c>
      <c r="X24" s="55">
        <f>IF(W24="",0,LOOKUP(W24,[1]Poängberäkning!$A$3:$A$53,[1]Poängberäkning!$B$3:$B$53))</f>
        <v>50</v>
      </c>
      <c r="Y24" s="54">
        <v>5</v>
      </c>
      <c r="Z24" s="55">
        <f>IF(Y24="",0,LOOKUP(Y24,[1]Poängberäkning!$A$3:$A$53,[1]Poängberäkning!$B$3:$B$53))</f>
        <v>55</v>
      </c>
      <c r="AA24" s="67"/>
      <c r="AB24" s="68">
        <f>IF(AA24="",0,LOOKUP(AA24,[1]Poängberäkning!$A$3:$A$53,[1]Poängberäkning!$B$3:$B$53))</f>
        <v>0</v>
      </c>
      <c r="AC24" s="67"/>
      <c r="AD24" s="68">
        <f>IF(AC24="",0,LOOKUP(AC24,[1]Poängberäkning!$A$3:$A$53,[1]Poängberäkning!$B$3:$B$53))</f>
        <v>0</v>
      </c>
      <c r="AE24" s="54"/>
      <c r="AF24" s="55">
        <f>IF(AE24="",0,LOOKUP(AE24,[1]Poängberäkning!$A$3:$A$53,[1]Poängberäkning!$B$3:$B$53))</f>
        <v>0</v>
      </c>
      <c r="AG24" s="54"/>
      <c r="AH24" s="55">
        <f>IF(AG24="",0,LOOKUP(AG24,[1]Poängberäkning!$A$3:$A$53,[1]Poängberäkning!$B$3:$B$53))</f>
        <v>0</v>
      </c>
      <c r="AI24" s="88"/>
      <c r="AJ24" s="50">
        <f>LARGE(($H24,$J24,$L24,$N24,$P24,$R24,$X24,$Z24,$AB24,$AD24,$T24,$V24,$AF24,$AH24),1)</f>
        <v>55</v>
      </c>
      <c r="AK24" s="50">
        <f>LARGE(($H24,$J24,$L24,$N24,$P24,$R24,$X24,$Z24,$AB24,$AD24,$T24,$V24,$AF24,$AH24),2)</f>
        <v>50</v>
      </c>
      <c r="AL24" s="50">
        <f>LARGE(($H24,$J24,$L24,$N24,$P24,$R24,$X24,$Z24,$AB24,$AD24,$T24,$V24,$AF24,$AH24),3)</f>
        <v>48</v>
      </c>
      <c r="AM24" s="50">
        <f>LARGE(($H24,$J24,$L24,$N24,$P24,$R24,$X24,$Z24,$AB24,$AD24,$T24,$V24,$AF24,$AH24),4)</f>
        <v>46</v>
      </c>
      <c r="AN24" s="50">
        <f>LARGE(($H24,$J24,$L24,$N24,$P24,$R24,$X24,$Z24,$AB24,$AD24,$T24,$V24,$AF24,$AH24),5)</f>
        <v>46</v>
      </c>
      <c r="AO24" s="50">
        <f>LARGE(($H24,$J24,$L24,$N24,$P24,$R24,$X24,$Z24,$AB24,$AD24,$T24,$V24,$AF24,$AH24),6)</f>
        <v>46</v>
      </c>
      <c r="AP24" s="50">
        <f>LARGE(($H24,$J24,$L24,$N24,$P24,$R24,$X24,$Z24,$AB24,$AD24,$T24,$V24,$AF24,$AH24),7)</f>
        <v>44</v>
      </c>
      <c r="AQ24" s="91">
        <f>LARGE(($H24,$J24,$L24,$N24,$P24,$R24,$X24,$Z24,$AB24,$AD24,$T24,$V24,$AF24,$AH24),8)</f>
        <v>44</v>
      </c>
      <c r="AR24" s="91">
        <f>LARGE(($H24,$J24,$L24,$N24,$P24,$R24,$X24,$Z24,$AB24,$AD24,$T24,$V24,$AF24,$AH24),9)</f>
        <v>42</v>
      </c>
      <c r="AS24" s="91">
        <f>LARGE(($H24,$J24,$L24,$N24,$P24,$R24,$X24,$Z24,$AB24,$AD24,$T24,$V24,$AF24,$AH24),10)</f>
        <v>42</v>
      </c>
      <c r="AT24" s="91">
        <f>LARGE(($H24,$J24,$L24,$N24,$P24,$R24,$X24,$Z24,$AB24,$AD24,$T24,$V24,$AF24,$AH24),11)</f>
        <v>0</v>
      </c>
      <c r="AU24" s="91">
        <f>LARGE(($H24,$J24,$L24,$N24,$P24,$R24,$X24,$Z24,$AB24,$AD24,$T24,$V24,$AF24,$AH24),12)</f>
        <v>0</v>
      </c>
      <c r="AV24" s="91">
        <f>LARGE(($H24,$J24,$L24,$N24,$P24,$R24,$X24,$Z24,$AB24,$AD24,$T24,$V24,$AF24,$AH24),13)</f>
        <v>0</v>
      </c>
      <c r="AW24" s="95">
        <f>LARGE(($H24,$J24,$L24,$N24,$P24,$R24,$X24,$Z24,$AB24,$AD24,$T24,$V24,$AF24,$AH24),14)</f>
        <v>0</v>
      </c>
    </row>
    <row r="25" spans="1:49" x14ac:dyDescent="0.25">
      <c r="A25" s="59" t="s">
        <v>1230</v>
      </c>
      <c r="B25" s="92">
        <v>10</v>
      </c>
      <c r="C25" s="51" t="s">
        <v>198</v>
      </c>
      <c r="D25" s="75">
        <v>2008</v>
      </c>
      <c r="E25" s="77" t="s">
        <v>164</v>
      </c>
      <c r="F25" s="102">
        <f t="shared" si="1"/>
        <v>324</v>
      </c>
      <c r="G25" s="54">
        <v>7</v>
      </c>
      <c r="H25" s="55">
        <f>IF(G25="",0,LOOKUP(G25,[1]Poängberäkning!$A$3:$A$53,[1]Poängberäkning!$B$3:$B$53))</f>
        <v>48</v>
      </c>
      <c r="I25" s="54">
        <v>9</v>
      </c>
      <c r="J25" s="55">
        <f>IF(I25="",0,LOOKUP(I25,[1]Poängberäkning!$A$3:$A$53,[1]Poängberäkning!$B$3:$B$53))</f>
        <v>44</v>
      </c>
      <c r="K25" s="67">
        <v>7</v>
      </c>
      <c r="L25" s="68">
        <f>IF(K25="",0,LOOKUP(K25,[1]Poängberäkning!$A$3:$A$53,[1]Poängberäkning!$B$3:$B$53))</f>
        <v>48</v>
      </c>
      <c r="M25" s="67">
        <v>9</v>
      </c>
      <c r="N25" s="68">
        <f>IF(M25="",0,LOOKUP(M25,[1]Poängberäkning!$A$3:$A$53,[1]Poängberäkning!$B$3:$B$53))</f>
        <v>44</v>
      </c>
      <c r="O25" s="54">
        <v>7</v>
      </c>
      <c r="P25" s="55">
        <f>IF(O25="",0,LOOKUP(O25,[1]Poängberäkning!$A$3:$A$53,[1]Poängberäkning!$B$3:$B$53))</f>
        <v>48</v>
      </c>
      <c r="Q25" s="54">
        <v>8</v>
      </c>
      <c r="R25" s="55">
        <f>IF(Q25="",0,LOOKUP(Q25,[1]Poängberäkning!$A$3:$A$53,[1]Poängberäkning!$B$3:$B$53))</f>
        <v>46</v>
      </c>
      <c r="S25" s="67">
        <v>9</v>
      </c>
      <c r="T25" s="68">
        <f>IF(S25="",0,LOOKUP(S25,[1]Poängberäkning!$A$3:$A$53,[1]Poängberäkning!$B$3:$B$53))</f>
        <v>44</v>
      </c>
      <c r="U25" s="67">
        <v>8</v>
      </c>
      <c r="V25" s="68">
        <f>IF(U25="",0,LOOKUP(U25,[1]Poängberäkning!$A$3:$A$53,[1]Poängberäkning!$B$3:$B$53))</f>
        <v>46</v>
      </c>
      <c r="W25" s="54"/>
      <c r="X25" s="55">
        <f>IF(W25="",0,LOOKUP(W25,[1]Poängberäkning!$A$3:$A$53,[1]Poängberäkning!$B$3:$B$53))</f>
        <v>0</v>
      </c>
      <c r="Y25" s="54"/>
      <c r="Z25" s="55">
        <f>IF(Y25="",0,LOOKUP(Y25,[1]Poängberäkning!$A$3:$A$53,[1]Poängberäkning!$B$3:$B$53))</f>
        <v>0</v>
      </c>
      <c r="AA25" s="67"/>
      <c r="AB25" s="68">
        <f>IF(AA25="",0,LOOKUP(AA25,[1]Poängberäkning!$A$3:$A$53,[1]Poängberäkning!$B$3:$B$53))</f>
        <v>0</v>
      </c>
      <c r="AC25" s="67"/>
      <c r="AD25" s="68">
        <f>IF(AC25="",0,LOOKUP(AC25,[1]Poängberäkning!$A$3:$A$53,[1]Poängberäkning!$B$3:$B$53))</f>
        <v>0</v>
      </c>
      <c r="AE25" s="54"/>
      <c r="AF25" s="55">
        <f>IF(AE25="",0,LOOKUP(AE25,[1]Poängberäkning!$A$3:$A$53,[1]Poängberäkning!$B$3:$B$53))</f>
        <v>0</v>
      </c>
      <c r="AG25" s="54"/>
      <c r="AH25" s="55">
        <f>IF(AG25="",0,LOOKUP(AG25,[1]Poängberäkning!$A$3:$A$53,[1]Poängberäkning!$B$3:$B$53))</f>
        <v>0</v>
      </c>
      <c r="AI25" s="88"/>
      <c r="AJ25" s="50">
        <f>LARGE(($H25,$J25,$L25,$N25,$P25,$R25,$X25,$Z25,$AB25,$AD25,$T25,$V25,$AF25,$AH25),1)</f>
        <v>48</v>
      </c>
      <c r="AK25" s="50">
        <f>LARGE(($H25,$J25,$L25,$N25,$P25,$R25,$X25,$Z25,$AB25,$AD25,$T25,$V25,$AF25,$AH25),2)</f>
        <v>48</v>
      </c>
      <c r="AL25" s="50">
        <f>LARGE(($H25,$J25,$L25,$N25,$P25,$R25,$X25,$Z25,$AB25,$AD25,$T25,$V25,$AF25,$AH25),3)</f>
        <v>48</v>
      </c>
      <c r="AM25" s="50">
        <f>LARGE(($H25,$J25,$L25,$N25,$P25,$R25,$X25,$Z25,$AB25,$AD25,$T25,$V25,$AF25,$AH25),4)</f>
        <v>46</v>
      </c>
      <c r="AN25" s="50">
        <f>LARGE(($H25,$J25,$L25,$N25,$P25,$R25,$X25,$Z25,$AB25,$AD25,$T25,$V25,$AF25,$AH25),5)</f>
        <v>46</v>
      </c>
      <c r="AO25" s="50">
        <f>LARGE(($H25,$J25,$L25,$N25,$P25,$R25,$X25,$Z25,$AB25,$AD25,$T25,$V25,$AF25,$AH25),6)</f>
        <v>44</v>
      </c>
      <c r="AP25" s="50">
        <f>LARGE(($H25,$J25,$L25,$N25,$P25,$R25,$X25,$Z25,$AB25,$AD25,$T25,$V25,$AF25,$AH25),7)</f>
        <v>44</v>
      </c>
      <c r="AQ25" s="91">
        <f>LARGE(($H25,$J25,$L25,$N25,$P25,$R25,$X25,$Z25,$AB25,$AD25,$T25,$V25,$AF25,$AH25),8)</f>
        <v>44</v>
      </c>
      <c r="AR25" s="91">
        <f>LARGE(($H25,$J25,$L25,$N25,$P25,$R25,$X25,$Z25,$AB25,$AD25,$T25,$V25,$AF25,$AH25),9)</f>
        <v>0</v>
      </c>
      <c r="AS25" s="91">
        <f>LARGE(($H25,$J25,$L25,$N25,$P25,$R25,$X25,$Z25,$AB25,$AD25,$T25,$V25,$AF25,$AH25),10)</f>
        <v>0</v>
      </c>
      <c r="AT25" s="91">
        <f>LARGE(($H25,$J25,$L25,$N25,$P25,$R25,$X25,$Z25,$AB25,$AD25,$T25,$V25,$AF25,$AH25),11)</f>
        <v>0</v>
      </c>
      <c r="AU25" s="91">
        <f>LARGE(($H25,$J25,$L25,$N25,$P25,$R25,$X25,$Z25,$AB25,$AD25,$T25,$V25,$AF25,$AH25),12)</f>
        <v>0</v>
      </c>
      <c r="AV25" s="91">
        <f>LARGE(($H25,$J25,$L25,$N25,$P25,$R25,$X25,$Z25,$AB25,$AD25,$T25,$V25,$AF25,$AH25),13)</f>
        <v>0</v>
      </c>
      <c r="AW25" s="95">
        <f>LARGE(($H25,$J25,$L25,$N25,$P25,$R25,$X25,$Z25,$AB25,$AD25,$T25,$V25,$AF25,$AH25),14)</f>
        <v>0</v>
      </c>
    </row>
    <row r="26" spans="1:49" x14ac:dyDescent="0.25">
      <c r="A26" s="59" t="s">
        <v>1230</v>
      </c>
      <c r="B26" s="92">
        <v>11</v>
      </c>
      <c r="C26" s="51" t="s">
        <v>507</v>
      </c>
      <c r="D26" s="75">
        <v>2008</v>
      </c>
      <c r="E26" s="77" t="s">
        <v>137</v>
      </c>
      <c r="F26" s="102">
        <f t="shared" si="1"/>
        <v>274</v>
      </c>
      <c r="G26" s="54"/>
      <c r="H26" s="55">
        <f>IF(G26="",0,LOOKUP(G26,[1]Poängberäkning!$A$3:$A$53,[1]Poängberäkning!$B$3:$B$53))</f>
        <v>0</v>
      </c>
      <c r="I26" s="54"/>
      <c r="J26" s="55">
        <f>IF(I26="",0,LOOKUP(I26,[1]Poängberäkning!$A$3:$A$53,[1]Poängberäkning!$B$3:$B$53))</f>
        <v>0</v>
      </c>
      <c r="K26" s="67">
        <v>10</v>
      </c>
      <c r="L26" s="68">
        <f>IF(K26="",0,LOOKUP(K26,[1]Poängberäkning!$A$3:$A$53,[1]Poängberäkning!$B$3:$B$53))</f>
        <v>42</v>
      </c>
      <c r="M26" s="67">
        <v>11</v>
      </c>
      <c r="N26" s="68">
        <f>IF(M26="",0,LOOKUP(M26,[1]Poängberäkning!$A$3:$A$53,[1]Poängberäkning!$B$3:$B$53))</f>
        <v>40</v>
      </c>
      <c r="O26" s="54">
        <v>99</v>
      </c>
      <c r="P26" s="55">
        <f>IF(O26="",0,LOOKUP(O26,[1]Poängberäkning!$A$3:$A$53,[1]Poängberäkning!$B$3:$B$53))</f>
        <v>0</v>
      </c>
      <c r="Q26" s="54">
        <v>10</v>
      </c>
      <c r="R26" s="55">
        <f>IF(Q26="",0,LOOKUP(Q26,[1]Poängberäkning!$A$3:$A$53,[1]Poängberäkning!$B$3:$B$53))</f>
        <v>42</v>
      </c>
      <c r="S26" s="67">
        <v>8</v>
      </c>
      <c r="T26" s="68">
        <f>IF(S26="",0,LOOKUP(S26,[1]Poängberäkning!$A$3:$A$53,[1]Poängberäkning!$B$3:$B$53))</f>
        <v>46</v>
      </c>
      <c r="U26" s="67">
        <v>9</v>
      </c>
      <c r="V26" s="68">
        <f>IF(U26="",0,LOOKUP(U26,[1]Poängberäkning!$A$3:$A$53,[1]Poängberäkning!$B$3:$B$53))</f>
        <v>44</v>
      </c>
      <c r="W26" s="54"/>
      <c r="X26" s="55">
        <f>IF(W26="",0,LOOKUP(W26,[1]Poängberäkning!$A$3:$A$53,[1]Poängberäkning!$B$3:$B$53))</f>
        <v>0</v>
      </c>
      <c r="Y26" s="54"/>
      <c r="Z26" s="55">
        <f>IF(Y26="",0,LOOKUP(Y26,[1]Poängberäkning!$A$3:$A$53,[1]Poängberäkning!$B$3:$B$53))</f>
        <v>0</v>
      </c>
      <c r="AA26" s="67"/>
      <c r="AB26" s="68">
        <f>IF(AA26="",0,LOOKUP(AA26,[1]Poängberäkning!$A$3:$A$53,[1]Poängberäkning!$B$3:$B$53))</f>
        <v>0</v>
      </c>
      <c r="AC26" s="67"/>
      <c r="AD26" s="68">
        <f>IF(AC26="",0,LOOKUP(AC26,[1]Poängberäkning!$A$3:$A$53,[1]Poängberäkning!$B$3:$B$53))</f>
        <v>0</v>
      </c>
      <c r="AE26" s="54">
        <v>4</v>
      </c>
      <c r="AF26" s="55">
        <f>IF(AE26="",0,LOOKUP(AE26,[1]Poängberäkning!$A$3:$A$53,[1]Poängberäkning!$B$3:$B$53))</f>
        <v>60</v>
      </c>
      <c r="AG26" s="54">
        <v>99</v>
      </c>
      <c r="AH26" s="55">
        <f>IF(AG26="",0,LOOKUP(AG26,[1]Poängberäkning!$A$3:$A$53,[1]Poängberäkning!$B$3:$B$53))</f>
        <v>0</v>
      </c>
      <c r="AI26" s="88"/>
      <c r="AJ26" s="50">
        <f>LARGE(($H26,$J26,$L26,$N26,$P26,$R26,$X26,$Z26,$AB26,$AD26,$T26,$V26,$AF26,$AH26),1)</f>
        <v>60</v>
      </c>
      <c r="AK26" s="50">
        <f>LARGE(($H26,$J26,$L26,$N26,$P26,$R26,$X26,$Z26,$AB26,$AD26,$T26,$V26,$AF26,$AH26),2)</f>
        <v>46</v>
      </c>
      <c r="AL26" s="50">
        <f>LARGE(($H26,$J26,$L26,$N26,$P26,$R26,$X26,$Z26,$AB26,$AD26,$T26,$V26,$AF26,$AH26),3)</f>
        <v>44</v>
      </c>
      <c r="AM26" s="50">
        <f>LARGE(($H26,$J26,$L26,$N26,$P26,$R26,$X26,$Z26,$AB26,$AD26,$T26,$V26,$AF26,$AH26),4)</f>
        <v>42</v>
      </c>
      <c r="AN26" s="50">
        <f>LARGE(($H26,$J26,$L26,$N26,$P26,$R26,$X26,$Z26,$AB26,$AD26,$T26,$V26,$AF26,$AH26),5)</f>
        <v>42</v>
      </c>
      <c r="AO26" s="50">
        <f>LARGE(($H26,$J26,$L26,$N26,$P26,$R26,$X26,$Z26,$AB26,$AD26,$T26,$V26,$AF26,$AH26),6)</f>
        <v>40</v>
      </c>
      <c r="AP26" s="50">
        <f>LARGE(($H26,$J26,$L26,$N26,$P26,$R26,$X26,$Z26,$AB26,$AD26,$T26,$V26,$AF26,$AH26),7)</f>
        <v>0</v>
      </c>
      <c r="AQ26" s="91">
        <f>LARGE(($H26,$J26,$L26,$N26,$P26,$R26,$X26,$Z26,$AB26,$AD26,$T26,$V26,$AF26,$AH26),8)</f>
        <v>0</v>
      </c>
      <c r="AR26" s="91">
        <f>LARGE(($H26,$J26,$L26,$N26,$P26,$R26,$X26,$Z26,$AB26,$AD26,$T26,$V26,$AF26,$AH26),9)</f>
        <v>0</v>
      </c>
      <c r="AS26" s="91">
        <f>LARGE(($H26,$J26,$L26,$N26,$P26,$R26,$X26,$Z26,$AB26,$AD26,$T26,$V26,$AF26,$AH26),10)</f>
        <v>0</v>
      </c>
      <c r="AT26" s="91">
        <f>LARGE(($H26,$J26,$L26,$N26,$P26,$R26,$X26,$Z26,$AB26,$AD26,$T26,$V26,$AF26,$AH26),11)</f>
        <v>0</v>
      </c>
      <c r="AU26" s="91">
        <f>LARGE(($H26,$J26,$L26,$N26,$P26,$R26,$X26,$Z26,$AB26,$AD26,$T26,$V26,$AF26,$AH26),12)</f>
        <v>0</v>
      </c>
      <c r="AV26" s="91">
        <f>LARGE(($H26,$J26,$L26,$N26,$P26,$R26,$X26,$Z26,$AB26,$AD26,$T26,$V26,$AF26,$AH26),13)</f>
        <v>0</v>
      </c>
      <c r="AW26" s="95">
        <f>LARGE(($H26,$J26,$L26,$N26,$P26,$R26,$X26,$Z26,$AB26,$AD26,$T26,$V26,$AF26,$AH26),14)</f>
        <v>0</v>
      </c>
    </row>
    <row r="27" spans="1:49" x14ac:dyDescent="0.25">
      <c r="A27" s="59" t="s">
        <v>1230</v>
      </c>
      <c r="B27" s="92">
        <v>12</v>
      </c>
      <c r="C27" s="51" t="s">
        <v>1302</v>
      </c>
      <c r="D27" s="75">
        <v>2008</v>
      </c>
      <c r="E27" s="77" t="s">
        <v>265</v>
      </c>
      <c r="F27" s="102">
        <f t="shared" si="1"/>
        <v>206</v>
      </c>
      <c r="G27" s="54"/>
      <c r="H27" s="55">
        <f>IF(G27="",0,LOOKUP(G27,[1]Poängberäkning!$A$3:$A$53,[1]Poängberäkning!$B$3:$B$53))</f>
        <v>0</v>
      </c>
      <c r="I27" s="54"/>
      <c r="J27" s="55">
        <f>IF(I27="",0,LOOKUP(I27,[1]Poängberäkning!$A$3:$A$53,[1]Poängberäkning!$B$3:$B$53))</f>
        <v>0</v>
      </c>
      <c r="K27" s="67"/>
      <c r="L27" s="68">
        <f>IF(K27="",0,LOOKUP(K27,[1]Poängberäkning!$A$3:$A$53,[1]Poängberäkning!$B$3:$B$53))</f>
        <v>0</v>
      </c>
      <c r="M27" s="67"/>
      <c r="N27" s="68">
        <f>IF(M27="",0,LOOKUP(M27,[1]Poängberäkning!$A$3:$A$53,[1]Poängberäkning!$B$3:$B$53))</f>
        <v>0</v>
      </c>
      <c r="O27" s="54"/>
      <c r="P27" s="55">
        <f>IF(O27="",0,LOOKUP(O27,[1]Poängberäkning!$A$3:$A$53,[1]Poängberäkning!$B$3:$B$53))</f>
        <v>0</v>
      </c>
      <c r="Q27" s="54"/>
      <c r="R27" s="55">
        <f>IF(Q27="",0,LOOKUP(Q27,[1]Poängberäkning!$A$3:$A$53,[1]Poängberäkning!$B$3:$B$53))</f>
        <v>0</v>
      </c>
      <c r="S27" s="67"/>
      <c r="T27" s="68">
        <f>IF(S27="",0,LOOKUP(S27,[1]Poängberäkning!$A$3:$A$53,[1]Poängberäkning!$B$3:$B$53))</f>
        <v>0</v>
      </c>
      <c r="U27" s="67"/>
      <c r="V27" s="68">
        <f>IF(U27="",0,LOOKUP(U27,[1]Poängberäkning!$A$3:$A$53,[1]Poängberäkning!$B$3:$B$53))</f>
        <v>0</v>
      </c>
      <c r="W27" s="54">
        <v>7</v>
      </c>
      <c r="X27" s="55">
        <f>IF(W27="",0,LOOKUP(W27,[1]Poängberäkning!$A$3:$A$53,[1]Poängberäkning!$B$3:$B$53))</f>
        <v>48</v>
      </c>
      <c r="Y27" s="54">
        <v>6</v>
      </c>
      <c r="Z27" s="55">
        <f>IF(Y27="",0,LOOKUP(Y27,[1]Poängberäkning!$A$3:$A$53,[1]Poängberäkning!$B$3:$B$53))</f>
        <v>50</v>
      </c>
      <c r="AA27" s="67"/>
      <c r="AB27" s="68">
        <f>IF(AA27="",0,LOOKUP(AA27,[1]Poängberäkning!$A$3:$A$53,[1]Poängberäkning!$B$3:$B$53))</f>
        <v>0</v>
      </c>
      <c r="AC27" s="67"/>
      <c r="AD27" s="68">
        <f>IF(AC27="",0,LOOKUP(AC27,[1]Poängberäkning!$A$3:$A$53,[1]Poängberäkning!$B$3:$B$53))</f>
        <v>0</v>
      </c>
      <c r="AE27" s="54">
        <v>7</v>
      </c>
      <c r="AF27" s="55">
        <f>IF(AE27="",0,LOOKUP(AE27,[1]Poängberäkning!$A$3:$A$53,[1]Poängberäkning!$B$3:$B$53))</f>
        <v>48</v>
      </c>
      <c r="AG27" s="54">
        <v>4</v>
      </c>
      <c r="AH27" s="55">
        <f>IF(AG27="",0,LOOKUP(AG27,[1]Poängberäkning!$A$3:$A$53,[1]Poängberäkning!$B$3:$B$53))</f>
        <v>60</v>
      </c>
      <c r="AI27" s="88"/>
      <c r="AJ27" s="50">
        <f>LARGE(($H27,$J27,$L27,$N27,$P27,$R27,$X27,$Z27,$AB27,$AD27,$T27,$V27,$AF27,$AH27),1)</f>
        <v>60</v>
      </c>
      <c r="AK27" s="50">
        <f>LARGE(($H27,$J27,$L27,$N27,$P27,$R27,$X27,$Z27,$AB27,$AD27,$T27,$V27,$AF27,$AH27),2)</f>
        <v>50</v>
      </c>
      <c r="AL27" s="50">
        <f>LARGE(($H27,$J27,$L27,$N27,$P27,$R27,$X27,$Z27,$AB27,$AD27,$T27,$V27,$AF27,$AH27),3)</f>
        <v>48</v>
      </c>
      <c r="AM27" s="50">
        <f>LARGE(($H27,$J27,$L27,$N27,$P27,$R27,$X27,$Z27,$AB27,$AD27,$T27,$V27,$AF27,$AH27),4)</f>
        <v>48</v>
      </c>
      <c r="AN27" s="50">
        <f>LARGE(($H27,$J27,$L27,$N27,$P27,$R27,$X27,$Z27,$AB27,$AD27,$T27,$V27,$AF27,$AH27),5)</f>
        <v>0</v>
      </c>
      <c r="AO27" s="50">
        <f>LARGE(($H27,$J27,$L27,$N27,$P27,$R27,$X27,$Z27,$AB27,$AD27,$T27,$V27,$AF27,$AH27),6)</f>
        <v>0</v>
      </c>
      <c r="AP27" s="50">
        <f>LARGE(($H27,$J27,$L27,$N27,$P27,$R27,$X27,$Z27,$AB27,$AD27,$T27,$V27,$AF27,$AH27),7)</f>
        <v>0</v>
      </c>
      <c r="AQ27" s="91">
        <f>LARGE(($H27,$J27,$L27,$N27,$P27,$R27,$X27,$Z27,$AB27,$AD27,$T27,$V27,$AF27,$AH27),8)</f>
        <v>0</v>
      </c>
      <c r="AR27" s="91">
        <f>LARGE(($H27,$J27,$L27,$N27,$P27,$R27,$X27,$Z27,$AB27,$AD27,$T27,$V27,$AF27,$AH27),9)</f>
        <v>0</v>
      </c>
      <c r="AS27" s="91">
        <f>LARGE(($H27,$J27,$L27,$N27,$P27,$R27,$X27,$Z27,$AB27,$AD27,$T27,$V27,$AF27,$AH27),10)</f>
        <v>0</v>
      </c>
      <c r="AT27" s="91">
        <f>LARGE(($H27,$J27,$L27,$N27,$P27,$R27,$X27,$Z27,$AB27,$AD27,$T27,$V27,$AF27,$AH27),11)</f>
        <v>0</v>
      </c>
      <c r="AU27" s="91">
        <f>LARGE(($H27,$J27,$L27,$N27,$P27,$R27,$X27,$Z27,$AB27,$AD27,$T27,$V27,$AF27,$AH27),12)</f>
        <v>0</v>
      </c>
      <c r="AV27" s="91">
        <f>LARGE(($H27,$J27,$L27,$N27,$P27,$R27,$X27,$Z27,$AB27,$AD27,$T27,$V27,$AF27,$AH27),13)</f>
        <v>0</v>
      </c>
      <c r="AW27" s="95">
        <f>LARGE(($H27,$J27,$L27,$N27,$P27,$R27,$X27,$Z27,$AB27,$AD27,$T27,$V27,$AF27,$AH27),14)</f>
        <v>0</v>
      </c>
    </row>
    <row r="28" spans="1:49" x14ac:dyDescent="0.25">
      <c r="A28" s="59" t="s">
        <v>1230</v>
      </c>
      <c r="B28" s="92">
        <v>13</v>
      </c>
      <c r="C28" s="51" t="s">
        <v>209</v>
      </c>
      <c r="D28" s="75">
        <v>2008</v>
      </c>
      <c r="E28" s="77" t="s">
        <v>204</v>
      </c>
      <c r="F28" s="102">
        <f t="shared" si="1"/>
        <v>133</v>
      </c>
      <c r="G28" s="54"/>
      <c r="H28" s="55">
        <f>IF(G28="",0,LOOKUP(G28,[1]Poängberäkning!$A$3:$A$53,[1]Poängberäkning!$B$3:$B$53))</f>
        <v>0</v>
      </c>
      <c r="I28" s="54"/>
      <c r="J28" s="55">
        <f>IF(I28="",0,LOOKUP(I28,[1]Poängberäkning!$A$3:$A$53,[1]Poängberäkning!$B$3:$B$53))</f>
        <v>0</v>
      </c>
      <c r="K28" s="67"/>
      <c r="L28" s="68">
        <f>IF(K28="",0,LOOKUP(K28,[1]Poängberäkning!$A$3:$A$53,[1]Poängberäkning!$B$3:$B$53))</f>
        <v>0</v>
      </c>
      <c r="M28" s="67"/>
      <c r="N28" s="68">
        <f>IF(M28="",0,LOOKUP(M28,[1]Poängberäkning!$A$3:$A$53,[1]Poängberäkning!$B$3:$B$53))</f>
        <v>0</v>
      </c>
      <c r="O28" s="54"/>
      <c r="P28" s="55">
        <f>IF(O28="",0,LOOKUP(O28,[1]Poängberäkning!$A$3:$A$53,[1]Poängberäkning!$B$3:$B$53))</f>
        <v>0</v>
      </c>
      <c r="Q28" s="54"/>
      <c r="R28" s="55">
        <f>IF(Q28="",0,LOOKUP(Q28,[1]Poängberäkning!$A$3:$A$53,[1]Poängberäkning!$B$3:$B$53))</f>
        <v>0</v>
      </c>
      <c r="S28" s="67">
        <v>12</v>
      </c>
      <c r="T28" s="68">
        <f>IF(S28="",0,LOOKUP(S28,[1]Poängberäkning!$A$3:$A$53,[1]Poängberäkning!$B$3:$B$53))</f>
        <v>39</v>
      </c>
      <c r="U28" s="67">
        <v>12</v>
      </c>
      <c r="V28" s="68">
        <f>IF(U28="",0,LOOKUP(U28,[1]Poängberäkning!$A$3:$A$53,[1]Poängberäkning!$B$3:$B$53))</f>
        <v>39</v>
      </c>
      <c r="W28" s="54"/>
      <c r="X28" s="55">
        <f>IF(W28="",0,LOOKUP(W28,[1]Poängberäkning!$A$3:$A$53,[1]Poängberäkning!$B$3:$B$53))</f>
        <v>0</v>
      </c>
      <c r="Y28" s="54"/>
      <c r="Z28" s="55">
        <f>IF(Y28="",0,LOOKUP(Y28,[1]Poängberäkning!$A$3:$A$53,[1]Poängberäkning!$B$3:$B$53))</f>
        <v>0</v>
      </c>
      <c r="AA28" s="67"/>
      <c r="AB28" s="68">
        <f>IF(AA28="",0,LOOKUP(AA28,[1]Poängberäkning!$A$3:$A$53,[1]Poängberäkning!$B$3:$B$53))</f>
        <v>0</v>
      </c>
      <c r="AC28" s="67"/>
      <c r="AD28" s="68">
        <f>IF(AC28="",0,LOOKUP(AC28,[1]Poängberäkning!$A$3:$A$53,[1]Poängberäkning!$B$3:$B$53))</f>
        <v>0</v>
      </c>
      <c r="AE28" s="54">
        <v>5</v>
      </c>
      <c r="AF28" s="55">
        <f>IF(AE28="",0,LOOKUP(AE28,[1]Poängberäkning!$A$3:$A$53,[1]Poängberäkning!$B$3:$B$53))</f>
        <v>55</v>
      </c>
      <c r="AG28" s="54">
        <v>99</v>
      </c>
      <c r="AH28" s="55">
        <f>IF(AG28="",0,LOOKUP(AG28,[1]Poängberäkning!$A$3:$A$53,[1]Poängberäkning!$B$3:$B$53))</f>
        <v>0</v>
      </c>
      <c r="AI28" s="88"/>
      <c r="AJ28" s="50">
        <f>LARGE(($H28,$J28,$L28,$N28,$P28,$R28,$X28,$Z28,$AB28,$AD28,$T28,$V28,$AF28,$AH28),1)</f>
        <v>55</v>
      </c>
      <c r="AK28" s="50">
        <f>LARGE(($H28,$J28,$L28,$N28,$P28,$R28,$X28,$Z28,$AB28,$AD28,$T28,$V28,$AF28,$AH28),2)</f>
        <v>39</v>
      </c>
      <c r="AL28" s="50">
        <f>LARGE(($H28,$J28,$L28,$N28,$P28,$R28,$X28,$Z28,$AB28,$AD28,$T28,$V28,$AF28,$AH28),3)</f>
        <v>39</v>
      </c>
      <c r="AM28" s="50">
        <f>LARGE(($H28,$J28,$L28,$N28,$P28,$R28,$X28,$Z28,$AB28,$AD28,$T28,$V28,$AF28,$AH28),4)</f>
        <v>0</v>
      </c>
      <c r="AN28" s="50">
        <f>LARGE(($H28,$J28,$L28,$N28,$P28,$R28,$X28,$Z28,$AB28,$AD28,$T28,$V28,$AF28,$AH28),5)</f>
        <v>0</v>
      </c>
      <c r="AO28" s="50">
        <f>LARGE(($H28,$J28,$L28,$N28,$P28,$R28,$X28,$Z28,$AB28,$AD28,$T28,$V28,$AF28,$AH28),6)</f>
        <v>0</v>
      </c>
      <c r="AP28" s="50">
        <f>LARGE(($H28,$J28,$L28,$N28,$P28,$R28,$X28,$Z28,$AB28,$AD28,$T28,$V28,$AF28,$AH28),7)</f>
        <v>0</v>
      </c>
      <c r="AQ28" s="91">
        <f>LARGE(($H28,$J28,$L28,$N28,$P28,$R28,$X28,$Z28,$AB28,$AD28,$T28,$V28,$AF28,$AH28),8)</f>
        <v>0</v>
      </c>
      <c r="AR28" s="91">
        <f>LARGE(($H28,$J28,$L28,$N28,$P28,$R28,$X28,$Z28,$AB28,$AD28,$T28,$V28,$AF28,$AH28),9)</f>
        <v>0</v>
      </c>
      <c r="AS28" s="91">
        <f>LARGE(($H28,$J28,$L28,$N28,$P28,$R28,$X28,$Z28,$AB28,$AD28,$T28,$V28,$AF28,$AH28),10)</f>
        <v>0</v>
      </c>
      <c r="AT28" s="91">
        <f>LARGE(($H28,$J28,$L28,$N28,$P28,$R28,$X28,$Z28,$AB28,$AD28,$T28,$V28,$AF28,$AH28),11)</f>
        <v>0</v>
      </c>
      <c r="AU28" s="91">
        <f>LARGE(($H28,$J28,$L28,$N28,$P28,$R28,$X28,$Z28,$AB28,$AD28,$T28,$V28,$AF28,$AH28),12)</f>
        <v>0</v>
      </c>
      <c r="AV28" s="91">
        <f>LARGE(($H28,$J28,$L28,$N28,$P28,$R28,$X28,$Z28,$AB28,$AD28,$T28,$V28,$AF28,$AH28),13)</f>
        <v>0</v>
      </c>
      <c r="AW28" s="95">
        <f>LARGE(($H28,$J28,$L28,$N28,$P28,$R28,$X28,$Z28,$AB28,$AD28,$T28,$V28,$AF28,$AH28),14)</f>
        <v>0</v>
      </c>
    </row>
    <row r="29" spans="1:49" x14ac:dyDescent="0.25">
      <c r="A29" s="59" t="s">
        <v>1230</v>
      </c>
      <c r="B29" s="92">
        <v>14</v>
      </c>
      <c r="C29" s="51" t="s">
        <v>770</v>
      </c>
      <c r="D29" s="75">
        <v>2008</v>
      </c>
      <c r="E29" s="77" t="s">
        <v>137</v>
      </c>
      <c r="F29" s="102">
        <f t="shared" si="1"/>
        <v>116</v>
      </c>
      <c r="G29" s="54"/>
      <c r="H29" s="55">
        <f>IF(G29="",0,LOOKUP(G29,[1]Poängberäkning!$A$3:$A$53,[1]Poängberäkning!$B$3:$B$53))</f>
        <v>0</v>
      </c>
      <c r="I29" s="54"/>
      <c r="J29" s="55">
        <f>IF(I29="",0,LOOKUP(I29,[1]Poängberäkning!$A$3:$A$53,[1]Poängberäkning!$B$3:$B$53))</f>
        <v>0</v>
      </c>
      <c r="K29" s="67"/>
      <c r="L29" s="68">
        <f>IF(K29="",0,LOOKUP(K29,[1]Poängberäkning!$A$3:$A$53,[1]Poängberäkning!$B$3:$B$53))</f>
        <v>0</v>
      </c>
      <c r="M29" s="67"/>
      <c r="N29" s="68">
        <f>IF(M29="",0,LOOKUP(M29,[1]Poängberäkning!$A$3:$A$53,[1]Poängberäkning!$B$3:$B$53))</f>
        <v>0</v>
      </c>
      <c r="O29" s="54">
        <v>99</v>
      </c>
      <c r="P29" s="55">
        <f>IF(O29="",0,LOOKUP(O29,[1]Poängberäkning!$A$3:$A$53,[1]Poängberäkning!$B$3:$B$53))</f>
        <v>0</v>
      </c>
      <c r="Q29" s="54">
        <v>11</v>
      </c>
      <c r="R29" s="55">
        <f>IF(Q29="",0,LOOKUP(Q29,[1]Poängberäkning!$A$3:$A$53,[1]Poängberäkning!$B$3:$B$53))</f>
        <v>40</v>
      </c>
      <c r="S29" s="67">
        <v>13</v>
      </c>
      <c r="T29" s="68">
        <f>IF(S29="",0,LOOKUP(S29,[1]Poängberäkning!$A$3:$A$53,[1]Poängberäkning!$B$3:$B$53))</f>
        <v>38</v>
      </c>
      <c r="U29" s="67">
        <v>13</v>
      </c>
      <c r="V29" s="68">
        <f>IF(U29="",0,LOOKUP(U29,[1]Poängberäkning!$A$3:$A$53,[1]Poängberäkning!$B$3:$B$53))</f>
        <v>38</v>
      </c>
      <c r="W29" s="54"/>
      <c r="X29" s="55">
        <f>IF(W29="",0,LOOKUP(W29,[1]Poängberäkning!$A$3:$A$53,[1]Poängberäkning!$B$3:$B$53))</f>
        <v>0</v>
      </c>
      <c r="Y29" s="54"/>
      <c r="Z29" s="55">
        <f>IF(Y29="",0,LOOKUP(Y29,[1]Poängberäkning!$A$3:$A$53,[1]Poängberäkning!$B$3:$B$53))</f>
        <v>0</v>
      </c>
      <c r="AA29" s="67"/>
      <c r="AB29" s="68">
        <f>IF(AA29="",0,LOOKUP(AA29,[1]Poängberäkning!$A$3:$A$53,[1]Poängberäkning!$B$3:$B$53))</f>
        <v>0</v>
      </c>
      <c r="AC29" s="67"/>
      <c r="AD29" s="68">
        <f>IF(AC29="",0,LOOKUP(AC29,[1]Poängberäkning!$A$3:$A$53,[1]Poängberäkning!$B$3:$B$53))</f>
        <v>0</v>
      </c>
      <c r="AE29" s="54"/>
      <c r="AF29" s="55">
        <f>IF(AE29="",0,LOOKUP(AE29,[1]Poängberäkning!$A$3:$A$53,[1]Poängberäkning!$B$3:$B$53))</f>
        <v>0</v>
      </c>
      <c r="AG29" s="54"/>
      <c r="AH29" s="55">
        <f>IF(AG29="",0,LOOKUP(AG29,[1]Poängberäkning!$A$3:$A$53,[1]Poängberäkning!$B$3:$B$53))</f>
        <v>0</v>
      </c>
      <c r="AI29" s="88"/>
      <c r="AJ29" s="50">
        <f>LARGE(($H29,$J29,$L29,$N29,$P29,$R29,$X29,$Z29,$AB29,$AD29,$T29,$V29,$AF29,$AH29),1)</f>
        <v>40</v>
      </c>
      <c r="AK29" s="50">
        <f>LARGE(($H29,$J29,$L29,$N29,$P29,$R29,$X29,$Z29,$AB29,$AD29,$T29,$V29,$AF29,$AH29),2)</f>
        <v>38</v>
      </c>
      <c r="AL29" s="50">
        <f>LARGE(($H29,$J29,$L29,$N29,$P29,$R29,$X29,$Z29,$AB29,$AD29,$T29,$V29,$AF29,$AH29),3)</f>
        <v>38</v>
      </c>
      <c r="AM29" s="50">
        <f>LARGE(($H29,$J29,$L29,$N29,$P29,$R29,$X29,$Z29,$AB29,$AD29,$T29,$V29,$AF29,$AH29),4)</f>
        <v>0</v>
      </c>
      <c r="AN29" s="50">
        <f>LARGE(($H29,$J29,$L29,$N29,$P29,$R29,$X29,$Z29,$AB29,$AD29,$T29,$V29,$AF29,$AH29),5)</f>
        <v>0</v>
      </c>
      <c r="AO29" s="50">
        <f>LARGE(($H29,$J29,$L29,$N29,$P29,$R29,$X29,$Z29,$AB29,$AD29,$T29,$V29,$AF29,$AH29),6)</f>
        <v>0</v>
      </c>
      <c r="AP29" s="50">
        <f>LARGE(($H29,$J29,$L29,$N29,$P29,$R29,$X29,$Z29,$AB29,$AD29,$T29,$V29,$AF29,$AH29),7)</f>
        <v>0</v>
      </c>
      <c r="AQ29" s="91">
        <f>LARGE(($H29,$J29,$L29,$N29,$P29,$R29,$X29,$Z29,$AB29,$AD29,$T29,$V29,$AF29,$AH29),8)</f>
        <v>0</v>
      </c>
      <c r="AR29" s="91">
        <f>LARGE(($H29,$J29,$L29,$N29,$P29,$R29,$X29,$Z29,$AB29,$AD29,$T29,$V29,$AF29,$AH29),9)</f>
        <v>0</v>
      </c>
      <c r="AS29" s="91">
        <f>LARGE(($H29,$J29,$L29,$N29,$P29,$R29,$X29,$Z29,$AB29,$AD29,$T29,$V29,$AF29,$AH29),10)</f>
        <v>0</v>
      </c>
      <c r="AT29" s="91">
        <f>LARGE(($H29,$J29,$L29,$N29,$P29,$R29,$X29,$Z29,$AB29,$AD29,$T29,$V29,$AF29,$AH29),11)</f>
        <v>0</v>
      </c>
      <c r="AU29" s="91">
        <f>LARGE(($H29,$J29,$L29,$N29,$P29,$R29,$X29,$Z29,$AB29,$AD29,$T29,$V29,$AF29,$AH29),12)</f>
        <v>0</v>
      </c>
      <c r="AV29" s="91">
        <f>LARGE(($H29,$J29,$L29,$N29,$P29,$R29,$X29,$Z29,$AB29,$AD29,$T29,$V29,$AF29,$AH29),13)</f>
        <v>0</v>
      </c>
      <c r="AW29" s="95">
        <f>LARGE(($H29,$J29,$L29,$N29,$P29,$R29,$X29,$Z29,$AB29,$AD29,$T29,$V29,$AF29,$AH29),14)</f>
        <v>0</v>
      </c>
    </row>
    <row r="30" spans="1:49" x14ac:dyDescent="0.25">
      <c r="A30" s="79"/>
      <c r="B30" s="81"/>
      <c r="C30" s="80"/>
      <c r="D30" s="81"/>
      <c r="E30" s="82"/>
      <c r="F30" s="103"/>
      <c r="G30" s="83"/>
      <c r="H30" s="84"/>
      <c r="I30" s="83"/>
      <c r="J30" s="84"/>
      <c r="K30" s="83"/>
      <c r="L30" s="84"/>
      <c r="M30" s="83"/>
      <c r="N30" s="84"/>
      <c r="O30" s="83"/>
      <c r="P30" s="84"/>
      <c r="Q30" s="83"/>
      <c r="R30" s="84"/>
      <c r="S30" s="83"/>
      <c r="T30" s="84"/>
      <c r="U30" s="83"/>
      <c r="V30" s="84"/>
      <c r="W30" s="83"/>
      <c r="X30" s="84"/>
      <c r="Y30" s="83"/>
      <c r="Z30" s="84"/>
      <c r="AA30" s="83"/>
      <c r="AB30" s="84"/>
      <c r="AC30" s="83"/>
      <c r="AD30" s="84"/>
      <c r="AE30" s="83"/>
      <c r="AF30" s="84"/>
      <c r="AG30" s="83"/>
      <c r="AH30" s="84"/>
      <c r="AI30" s="88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7"/>
    </row>
    <row r="31" spans="1:49" x14ac:dyDescent="0.25">
      <c r="A31" s="59" t="s">
        <v>1231</v>
      </c>
      <c r="B31" s="92">
        <v>1</v>
      </c>
      <c r="C31" s="51" t="s">
        <v>383</v>
      </c>
      <c r="D31" s="75">
        <v>2007</v>
      </c>
      <c r="E31" s="77" t="s">
        <v>137</v>
      </c>
      <c r="F31" s="102">
        <f t="shared" ref="F31:F42" si="2">SUM(AJ31:AP31)</f>
        <v>700</v>
      </c>
      <c r="G31" s="54">
        <v>2</v>
      </c>
      <c r="H31" s="55">
        <f>IF(G31="",0,LOOKUP(G31,[1]Poängberäkning!$A$3:$A$53,[1]Poängberäkning!$B$3:$B$53))</f>
        <v>80</v>
      </c>
      <c r="I31" s="54">
        <v>99</v>
      </c>
      <c r="J31" s="55">
        <f>IF(I31="",0,LOOKUP(I31,[1]Poängberäkning!$A$3:$A$53,[1]Poängberäkning!$B$3:$B$53))</f>
        <v>0</v>
      </c>
      <c r="K31" s="67">
        <v>1</v>
      </c>
      <c r="L31" s="68">
        <f>IF(K31="",0,LOOKUP(K31,[1]Poängberäkning!$A$3:$A$53,[1]Poängberäkning!$B$3:$B$53))</f>
        <v>100</v>
      </c>
      <c r="M31" s="67">
        <v>1</v>
      </c>
      <c r="N31" s="68">
        <f>IF(M31="",0,LOOKUP(M31,[1]Poängberäkning!$A$3:$A$53,[1]Poängberäkning!$B$3:$B$53))</f>
        <v>100</v>
      </c>
      <c r="O31" s="54">
        <v>1</v>
      </c>
      <c r="P31" s="55">
        <f>IF(O31="",0,LOOKUP(O31,[1]Poängberäkning!$A$3:$A$53,[1]Poängberäkning!$B$3:$B$53))</f>
        <v>100</v>
      </c>
      <c r="Q31" s="54">
        <v>99</v>
      </c>
      <c r="R31" s="55">
        <f>IF(Q31="",0,LOOKUP(Q31,[1]Poängberäkning!$A$3:$A$53,[1]Poängberäkning!$B$3:$B$53))</f>
        <v>0</v>
      </c>
      <c r="S31" s="67">
        <v>1</v>
      </c>
      <c r="T31" s="68">
        <f>IF(S31="",0,LOOKUP(S31,[1]Poängberäkning!$A$3:$A$53,[1]Poängberäkning!$B$3:$B$53))</f>
        <v>100</v>
      </c>
      <c r="U31" s="67">
        <v>1</v>
      </c>
      <c r="V31" s="68">
        <f>IF(U31="",0,LOOKUP(U31,[1]Poängberäkning!$A$3:$A$53,[1]Poängberäkning!$B$3:$B$53))</f>
        <v>100</v>
      </c>
      <c r="W31" s="54">
        <v>1</v>
      </c>
      <c r="X31" s="55">
        <f>IF(W31="",0,LOOKUP(W31,[1]Poängberäkning!$A$3:$A$53,[1]Poängberäkning!$B$3:$B$53))</f>
        <v>100</v>
      </c>
      <c r="Y31" s="54">
        <v>1</v>
      </c>
      <c r="Z31" s="55">
        <f>IF(Y31="",0,LOOKUP(Y31,[1]Poängberäkning!$A$3:$A$53,[1]Poängberäkning!$B$3:$B$53))</f>
        <v>100</v>
      </c>
      <c r="AA31" s="67">
        <v>4</v>
      </c>
      <c r="AB31" s="68">
        <f>IF(AA31="",0,LOOKUP(AA31,[1]Poängberäkning!$A$3:$A$53,[1]Poängberäkning!$B$3:$B$53))</f>
        <v>60</v>
      </c>
      <c r="AC31" s="67">
        <v>1</v>
      </c>
      <c r="AD31" s="68">
        <f>IF(AC31="",0,LOOKUP(AC31,[1]Poängberäkning!$A$3:$A$53,[1]Poängberäkning!$B$3:$B$53))</f>
        <v>100</v>
      </c>
      <c r="AE31" s="54">
        <v>1</v>
      </c>
      <c r="AF31" s="55">
        <f>IF(AE31="",0,LOOKUP(AE31,[1]Poängberäkning!$A$3:$A$53,[1]Poängberäkning!$B$3:$B$53))</f>
        <v>100</v>
      </c>
      <c r="AG31" s="54">
        <v>1</v>
      </c>
      <c r="AH31" s="55">
        <f>IF(AG31="",0,LOOKUP(AG31,[1]Poängberäkning!$A$3:$A$53,[1]Poängberäkning!$B$3:$B$53))</f>
        <v>100</v>
      </c>
      <c r="AI31" s="88"/>
      <c r="AJ31" s="50">
        <f>LARGE(($H31,$J31,$L31,$N31,$P31,$R31,$X31,$Z31,$AB31,$AD31,$T31,$V31,$AF31,$AH31),1)</f>
        <v>100</v>
      </c>
      <c r="AK31" s="50">
        <f>LARGE(($H31,$J31,$L31,$N31,$P31,$R31,$X31,$Z31,$AB31,$AD31,$T31,$V31,$AF31,$AH31),2)</f>
        <v>100</v>
      </c>
      <c r="AL31" s="50">
        <f>LARGE(($H31,$J31,$L31,$N31,$P31,$R31,$X31,$Z31,$AB31,$AD31,$T31,$V31,$AF31,$AH31),3)</f>
        <v>100</v>
      </c>
      <c r="AM31" s="50">
        <f>LARGE(($H31,$J31,$L31,$N31,$P31,$R31,$X31,$Z31,$AB31,$AD31,$T31,$V31,$AF31,$AH31),4)</f>
        <v>100</v>
      </c>
      <c r="AN31" s="50">
        <f>LARGE(($H31,$J31,$L31,$N31,$P31,$R31,$X31,$Z31,$AB31,$AD31,$T31,$V31,$AF31,$AH31),5)</f>
        <v>100</v>
      </c>
      <c r="AO31" s="50">
        <f>LARGE(($H31,$J31,$L31,$N31,$P31,$R31,$X31,$Z31,$AB31,$AD31,$T31,$V31,$AF31,$AH31),6)</f>
        <v>100</v>
      </c>
      <c r="AP31" s="50">
        <f>LARGE(($H31,$J31,$L31,$N31,$P31,$R31,$X31,$Z31,$AB31,$AD31,$T31,$V31,$AF31,$AH31),7)</f>
        <v>100</v>
      </c>
      <c r="AQ31" s="91">
        <f>LARGE(($H31,$J31,$L31,$N31,$P31,$R31,$X31,$Z31,$AB31,$AD31,$T31,$V31,$AF31,$AH31),8)</f>
        <v>100</v>
      </c>
      <c r="AR31" s="91">
        <f>LARGE(($H31,$J31,$L31,$N31,$P31,$R31,$X31,$Z31,$AB31,$AD31,$T31,$V31,$AF31,$AH31),9)</f>
        <v>100</v>
      </c>
      <c r="AS31" s="91">
        <f>LARGE(($H31,$J31,$L31,$N31,$P31,$R31,$X31,$Z31,$AB31,$AD31,$T31,$V31,$AF31,$AH31),10)</f>
        <v>100</v>
      </c>
      <c r="AT31" s="91">
        <f>LARGE(($H31,$J31,$L31,$N31,$P31,$R31,$X31,$Z31,$AB31,$AD31,$T31,$V31,$AF31,$AH31),11)</f>
        <v>80</v>
      </c>
      <c r="AU31" s="91">
        <f>LARGE(($H31,$J31,$L31,$N31,$P31,$R31,$X31,$Z31,$AB31,$AD31,$T31,$V31,$AF31,$AH31),12)</f>
        <v>60</v>
      </c>
      <c r="AV31" s="91">
        <f>LARGE(($H31,$J31,$L31,$N31,$P31,$R31,$X31,$Z31,$AB31,$AD31,$T31,$V31,$AF31,$AH31),13)</f>
        <v>0</v>
      </c>
      <c r="AW31" s="95">
        <f>LARGE(($H31,$J31,$L31,$N31,$P31,$R31,$X31,$Z31,$AB31,$AD31,$T31,$V31,$AF31,$AH31),14)</f>
        <v>0</v>
      </c>
    </row>
    <row r="32" spans="1:49" x14ac:dyDescent="0.25">
      <c r="A32" s="59" t="s">
        <v>1231</v>
      </c>
      <c r="B32" s="92">
        <v>2</v>
      </c>
      <c r="C32" s="51" t="s">
        <v>344</v>
      </c>
      <c r="D32" s="75">
        <v>2007</v>
      </c>
      <c r="E32" s="77" t="s">
        <v>143</v>
      </c>
      <c r="F32" s="102">
        <f t="shared" si="2"/>
        <v>560</v>
      </c>
      <c r="G32" s="54">
        <v>5</v>
      </c>
      <c r="H32" s="55">
        <f>IF(G32="",0,LOOKUP(G32,[1]Poängberäkning!$A$3:$A$53,[1]Poängberäkning!$B$3:$B$53))</f>
        <v>55</v>
      </c>
      <c r="I32" s="54">
        <v>2</v>
      </c>
      <c r="J32" s="55">
        <f>IF(I32="",0,LOOKUP(I32,[1]Poängberäkning!$A$3:$A$53,[1]Poängberäkning!$B$3:$B$53))</f>
        <v>80</v>
      </c>
      <c r="K32" s="67">
        <v>2</v>
      </c>
      <c r="L32" s="68">
        <f>IF(K32="",0,LOOKUP(K32,[1]Poängberäkning!$A$3:$A$53,[1]Poängberäkning!$B$3:$B$53))</f>
        <v>80</v>
      </c>
      <c r="M32" s="67">
        <v>2</v>
      </c>
      <c r="N32" s="68">
        <f>IF(M32="",0,LOOKUP(M32,[1]Poängberäkning!$A$3:$A$53,[1]Poängberäkning!$B$3:$B$53))</f>
        <v>80</v>
      </c>
      <c r="O32" s="54">
        <v>3</v>
      </c>
      <c r="P32" s="55">
        <f>IF(O32="",0,LOOKUP(O32,[1]Poängberäkning!$A$3:$A$53,[1]Poängberäkning!$B$3:$B$53))</f>
        <v>70</v>
      </c>
      <c r="Q32" s="54">
        <v>2</v>
      </c>
      <c r="R32" s="55">
        <f>IF(Q32="",0,LOOKUP(Q32,[1]Poängberäkning!$A$3:$A$53,[1]Poängberäkning!$B$3:$B$53))</f>
        <v>80</v>
      </c>
      <c r="S32" s="67">
        <v>2</v>
      </c>
      <c r="T32" s="68">
        <f>IF(S32="",0,LOOKUP(S32,[1]Poängberäkning!$A$3:$A$53,[1]Poängberäkning!$B$3:$B$53))</f>
        <v>80</v>
      </c>
      <c r="U32" s="67">
        <v>3</v>
      </c>
      <c r="V32" s="68">
        <f>IF(U32="",0,LOOKUP(U32,[1]Poängberäkning!$A$3:$A$53,[1]Poängberäkning!$B$3:$B$53))</f>
        <v>70</v>
      </c>
      <c r="W32" s="54">
        <v>2</v>
      </c>
      <c r="X32" s="55">
        <f>IF(W32="",0,LOOKUP(W32,[1]Poängberäkning!$A$3:$A$53,[1]Poängberäkning!$B$3:$B$53))</f>
        <v>80</v>
      </c>
      <c r="Y32" s="54">
        <v>2</v>
      </c>
      <c r="Z32" s="55">
        <f>IF(Y32="",0,LOOKUP(Y32,[1]Poängberäkning!$A$3:$A$53,[1]Poängberäkning!$B$3:$B$53))</f>
        <v>80</v>
      </c>
      <c r="AA32" s="67">
        <v>2</v>
      </c>
      <c r="AB32" s="68">
        <f>IF(AA32="",0,LOOKUP(AA32,[1]Poängberäkning!$A$3:$A$53,[1]Poängberäkning!$B$3:$B$53))</f>
        <v>80</v>
      </c>
      <c r="AC32" s="67">
        <v>3</v>
      </c>
      <c r="AD32" s="68">
        <f>IF(AC32="",0,LOOKUP(AC32,[1]Poängberäkning!$A$3:$A$53,[1]Poängberäkning!$B$3:$B$53))</f>
        <v>70</v>
      </c>
      <c r="AE32" s="54">
        <v>99</v>
      </c>
      <c r="AF32" s="55">
        <f>IF(AE32="",0,LOOKUP(AE32,[1]Poängberäkning!$A$3:$A$53,[1]Poängberäkning!$B$3:$B$53))</f>
        <v>0</v>
      </c>
      <c r="AG32" s="54">
        <v>2</v>
      </c>
      <c r="AH32" s="55">
        <f>IF(AG32="",0,LOOKUP(AG32,[1]Poängberäkning!$A$3:$A$53,[1]Poängberäkning!$B$3:$B$53))</f>
        <v>80</v>
      </c>
      <c r="AI32" s="88"/>
      <c r="AJ32" s="50">
        <f>LARGE(($H32,$J32,$L32,$N32,$P32,$R32,$X32,$Z32,$AB32,$AD32,$T32,$V32,$AF32,$AH32),1)</f>
        <v>80</v>
      </c>
      <c r="AK32" s="50">
        <f>LARGE(($H32,$J32,$L32,$N32,$P32,$R32,$X32,$Z32,$AB32,$AD32,$T32,$V32,$AF32,$AH32),2)</f>
        <v>80</v>
      </c>
      <c r="AL32" s="50">
        <f>LARGE(($H32,$J32,$L32,$N32,$P32,$R32,$X32,$Z32,$AB32,$AD32,$T32,$V32,$AF32,$AH32),3)</f>
        <v>80</v>
      </c>
      <c r="AM32" s="50">
        <f>LARGE(($H32,$J32,$L32,$N32,$P32,$R32,$X32,$Z32,$AB32,$AD32,$T32,$V32,$AF32,$AH32),4)</f>
        <v>80</v>
      </c>
      <c r="AN32" s="50">
        <f>LARGE(($H32,$J32,$L32,$N32,$P32,$R32,$X32,$Z32,$AB32,$AD32,$T32,$V32,$AF32,$AH32),5)</f>
        <v>80</v>
      </c>
      <c r="AO32" s="50">
        <f>LARGE(($H32,$J32,$L32,$N32,$P32,$R32,$X32,$Z32,$AB32,$AD32,$T32,$V32,$AF32,$AH32),6)</f>
        <v>80</v>
      </c>
      <c r="AP32" s="50">
        <f>LARGE(($H32,$J32,$L32,$N32,$P32,$R32,$X32,$Z32,$AB32,$AD32,$T32,$V32,$AF32,$AH32),7)</f>
        <v>80</v>
      </c>
      <c r="AQ32" s="91">
        <f>LARGE(($H32,$J32,$L32,$N32,$P32,$R32,$X32,$Z32,$AB32,$AD32,$T32,$V32,$AF32,$AH32),8)</f>
        <v>80</v>
      </c>
      <c r="AR32" s="91">
        <f>LARGE(($H32,$J32,$L32,$N32,$P32,$R32,$X32,$Z32,$AB32,$AD32,$T32,$V32,$AF32,$AH32),9)</f>
        <v>80</v>
      </c>
      <c r="AS32" s="91">
        <f>LARGE(($H32,$J32,$L32,$N32,$P32,$R32,$X32,$Z32,$AB32,$AD32,$T32,$V32,$AF32,$AH32),10)</f>
        <v>70</v>
      </c>
      <c r="AT32" s="91">
        <f>LARGE(($H32,$J32,$L32,$N32,$P32,$R32,$X32,$Z32,$AB32,$AD32,$T32,$V32,$AF32,$AH32),11)</f>
        <v>70</v>
      </c>
      <c r="AU32" s="91">
        <f>LARGE(($H32,$J32,$L32,$N32,$P32,$R32,$X32,$Z32,$AB32,$AD32,$T32,$V32,$AF32,$AH32),12)</f>
        <v>70</v>
      </c>
      <c r="AV32" s="91">
        <f>LARGE(($H32,$J32,$L32,$N32,$P32,$R32,$X32,$Z32,$AB32,$AD32,$T32,$V32,$AF32,$AH32),13)</f>
        <v>55</v>
      </c>
      <c r="AW32" s="95">
        <f>LARGE(($H32,$J32,$L32,$N32,$P32,$R32,$X32,$Z32,$AB32,$AD32,$T32,$V32,$AF32,$AH32),14)</f>
        <v>0</v>
      </c>
    </row>
    <row r="33" spans="1:49" x14ac:dyDescent="0.25">
      <c r="A33" s="59" t="s">
        <v>1231</v>
      </c>
      <c r="B33" s="92">
        <v>3</v>
      </c>
      <c r="C33" s="51" t="s">
        <v>339</v>
      </c>
      <c r="D33" s="75">
        <v>2007</v>
      </c>
      <c r="E33" s="77" t="s">
        <v>204</v>
      </c>
      <c r="F33" s="102">
        <f t="shared" si="2"/>
        <v>510</v>
      </c>
      <c r="G33" s="54">
        <v>4</v>
      </c>
      <c r="H33" s="55">
        <f>IF(G33="",0,LOOKUP(G33,[1]Poängberäkning!$A$3:$A$53,[1]Poängberäkning!$B$3:$B$53))</f>
        <v>60</v>
      </c>
      <c r="I33" s="54">
        <v>4</v>
      </c>
      <c r="J33" s="55">
        <f>IF(I33="",0,LOOKUP(I33,[1]Poängberäkning!$A$3:$A$53,[1]Poängberäkning!$B$3:$B$53))</f>
        <v>60</v>
      </c>
      <c r="K33" s="67">
        <v>3</v>
      </c>
      <c r="L33" s="68">
        <f>IF(K33="",0,LOOKUP(K33,[1]Poängberäkning!$A$3:$A$53,[1]Poängberäkning!$B$3:$B$53))</f>
        <v>70</v>
      </c>
      <c r="M33" s="67">
        <v>4</v>
      </c>
      <c r="N33" s="68">
        <f>IF(M33="",0,LOOKUP(M33,[1]Poängberäkning!$A$3:$A$53,[1]Poängberäkning!$B$3:$B$53))</f>
        <v>60</v>
      </c>
      <c r="O33" s="54">
        <v>6</v>
      </c>
      <c r="P33" s="55">
        <f>IF(O33="",0,LOOKUP(O33,[1]Poängberäkning!$A$3:$A$53,[1]Poängberäkning!$B$3:$B$53))</f>
        <v>50</v>
      </c>
      <c r="Q33" s="54">
        <v>7</v>
      </c>
      <c r="R33" s="55">
        <f>IF(Q33="",0,LOOKUP(Q33,[1]Poängberäkning!$A$3:$A$53,[1]Poängberäkning!$B$3:$B$53))</f>
        <v>48</v>
      </c>
      <c r="S33" s="67">
        <v>99</v>
      </c>
      <c r="T33" s="68">
        <f>IF(S33="",0,LOOKUP(S33,[1]Poängberäkning!$A$3:$A$53,[1]Poängberäkning!$B$3:$B$53))</f>
        <v>0</v>
      </c>
      <c r="U33" s="67">
        <v>2</v>
      </c>
      <c r="V33" s="68">
        <f>IF(U33="",0,LOOKUP(U33,[1]Poängberäkning!$A$3:$A$53,[1]Poängberäkning!$B$3:$B$53))</f>
        <v>80</v>
      </c>
      <c r="W33" s="54">
        <v>4</v>
      </c>
      <c r="X33" s="55">
        <f>IF(W33="",0,LOOKUP(W33,[1]Poängberäkning!$A$3:$A$53,[1]Poängberäkning!$B$3:$B$53))</f>
        <v>60</v>
      </c>
      <c r="Y33" s="54">
        <v>7</v>
      </c>
      <c r="Z33" s="55">
        <f>IF(Y33="",0,LOOKUP(Y33,[1]Poängberäkning!$A$3:$A$53,[1]Poängberäkning!$B$3:$B$53))</f>
        <v>48</v>
      </c>
      <c r="AA33" s="67">
        <v>1</v>
      </c>
      <c r="AB33" s="68">
        <f>IF(AA33="",0,LOOKUP(AA33,[1]Poängberäkning!$A$3:$A$53,[1]Poängberäkning!$B$3:$B$53))</f>
        <v>100</v>
      </c>
      <c r="AC33" s="67">
        <v>2</v>
      </c>
      <c r="AD33" s="68">
        <f>IF(AC33="",0,LOOKUP(AC33,[1]Poängberäkning!$A$3:$A$53,[1]Poängberäkning!$B$3:$B$53))</f>
        <v>80</v>
      </c>
      <c r="AE33" s="54">
        <v>4</v>
      </c>
      <c r="AF33" s="55">
        <f>IF(AE33="",0,LOOKUP(AE33,[1]Poängberäkning!$A$3:$A$53,[1]Poängberäkning!$B$3:$B$53))</f>
        <v>60</v>
      </c>
      <c r="AG33" s="54">
        <v>7</v>
      </c>
      <c r="AH33" s="55">
        <f>IF(AG33="",0,LOOKUP(AG33,[1]Poängberäkning!$A$3:$A$53,[1]Poängberäkning!$B$3:$B$53))</f>
        <v>48</v>
      </c>
      <c r="AI33" s="88"/>
      <c r="AJ33" s="50">
        <f>LARGE(($H33,$J33,$L33,$N33,$P33,$R33,$X33,$Z33,$AB33,$AD33,$T33,$V33,$AF33,$AH33),1)</f>
        <v>100</v>
      </c>
      <c r="AK33" s="50">
        <f>LARGE(($H33,$J33,$L33,$N33,$P33,$R33,$X33,$Z33,$AB33,$AD33,$T33,$V33,$AF33,$AH33),2)</f>
        <v>80</v>
      </c>
      <c r="AL33" s="50">
        <f>LARGE(($H33,$J33,$L33,$N33,$P33,$R33,$X33,$Z33,$AB33,$AD33,$T33,$V33,$AF33,$AH33),3)</f>
        <v>80</v>
      </c>
      <c r="AM33" s="50">
        <f>LARGE(($H33,$J33,$L33,$N33,$P33,$R33,$X33,$Z33,$AB33,$AD33,$T33,$V33,$AF33,$AH33),4)</f>
        <v>70</v>
      </c>
      <c r="AN33" s="50">
        <f>LARGE(($H33,$J33,$L33,$N33,$P33,$R33,$X33,$Z33,$AB33,$AD33,$T33,$V33,$AF33,$AH33),5)</f>
        <v>60</v>
      </c>
      <c r="AO33" s="50">
        <f>LARGE(($H33,$J33,$L33,$N33,$P33,$R33,$X33,$Z33,$AB33,$AD33,$T33,$V33,$AF33,$AH33),6)</f>
        <v>60</v>
      </c>
      <c r="AP33" s="50">
        <f>LARGE(($H33,$J33,$L33,$N33,$P33,$R33,$X33,$Z33,$AB33,$AD33,$T33,$V33,$AF33,$AH33),7)</f>
        <v>60</v>
      </c>
      <c r="AQ33" s="91">
        <f>LARGE(($H33,$J33,$L33,$N33,$P33,$R33,$X33,$Z33,$AB33,$AD33,$T33,$V33,$AF33,$AH33),8)</f>
        <v>60</v>
      </c>
      <c r="AR33" s="91">
        <f>LARGE(($H33,$J33,$L33,$N33,$P33,$R33,$X33,$Z33,$AB33,$AD33,$T33,$V33,$AF33,$AH33),9)</f>
        <v>60</v>
      </c>
      <c r="AS33" s="91">
        <f>LARGE(($H33,$J33,$L33,$N33,$P33,$R33,$X33,$Z33,$AB33,$AD33,$T33,$V33,$AF33,$AH33),10)</f>
        <v>50</v>
      </c>
      <c r="AT33" s="91">
        <f>LARGE(($H33,$J33,$L33,$N33,$P33,$R33,$X33,$Z33,$AB33,$AD33,$T33,$V33,$AF33,$AH33),11)</f>
        <v>48</v>
      </c>
      <c r="AU33" s="91">
        <f>LARGE(($H33,$J33,$L33,$N33,$P33,$R33,$X33,$Z33,$AB33,$AD33,$T33,$V33,$AF33,$AH33),12)</f>
        <v>48</v>
      </c>
      <c r="AV33" s="91">
        <f>LARGE(($H33,$J33,$L33,$N33,$P33,$R33,$X33,$Z33,$AB33,$AD33,$T33,$V33,$AF33,$AH33),13)</f>
        <v>48</v>
      </c>
      <c r="AW33" s="95">
        <f>LARGE(($H33,$J33,$L33,$N33,$P33,$R33,$X33,$Z33,$AB33,$AD33,$T33,$V33,$AF33,$AH33),14)</f>
        <v>0</v>
      </c>
    </row>
    <row r="34" spans="1:49" x14ac:dyDescent="0.25">
      <c r="A34" s="59" t="s">
        <v>1231</v>
      </c>
      <c r="B34" s="92">
        <v>4</v>
      </c>
      <c r="C34" s="51" t="s">
        <v>388</v>
      </c>
      <c r="D34" s="75">
        <v>2007</v>
      </c>
      <c r="E34" s="77" t="s">
        <v>137</v>
      </c>
      <c r="F34" s="102">
        <f t="shared" si="2"/>
        <v>470</v>
      </c>
      <c r="G34" s="54">
        <v>3</v>
      </c>
      <c r="H34" s="55">
        <f>IF(G34="",0,LOOKUP(G34,[1]Poängberäkning!$A$3:$A$53,[1]Poängberäkning!$B$3:$B$53))</f>
        <v>70</v>
      </c>
      <c r="I34" s="54">
        <v>99</v>
      </c>
      <c r="J34" s="55">
        <f>IF(I34="",0,LOOKUP(I34,[1]Poängberäkning!$A$3:$A$53,[1]Poängberäkning!$B$3:$B$53))</f>
        <v>0</v>
      </c>
      <c r="K34" s="67">
        <v>4</v>
      </c>
      <c r="L34" s="68">
        <f>IF(K34="",0,LOOKUP(K34,[1]Poängberäkning!$A$3:$A$53,[1]Poängberäkning!$B$3:$B$53))</f>
        <v>60</v>
      </c>
      <c r="M34" s="67">
        <v>6</v>
      </c>
      <c r="N34" s="68">
        <f>IF(M34="",0,LOOKUP(M34,[1]Poängberäkning!$A$3:$A$53,[1]Poängberäkning!$B$3:$B$53))</f>
        <v>50</v>
      </c>
      <c r="O34" s="54">
        <v>4</v>
      </c>
      <c r="P34" s="55">
        <f>IF(O34="",0,LOOKUP(O34,[1]Poängberäkning!$A$3:$A$53,[1]Poängberäkning!$B$3:$B$53))</f>
        <v>60</v>
      </c>
      <c r="Q34" s="54">
        <v>99</v>
      </c>
      <c r="R34" s="55">
        <f>IF(Q34="",0,LOOKUP(Q34,[1]Poängberäkning!$A$3:$A$53,[1]Poängberäkning!$B$3:$B$53))</f>
        <v>0</v>
      </c>
      <c r="S34" s="67">
        <v>3</v>
      </c>
      <c r="T34" s="68">
        <f>IF(S34="",0,LOOKUP(S34,[1]Poängberäkning!$A$3:$A$53,[1]Poängberäkning!$B$3:$B$53))</f>
        <v>70</v>
      </c>
      <c r="U34" s="67">
        <v>4</v>
      </c>
      <c r="V34" s="68">
        <f>IF(U34="",0,LOOKUP(U34,[1]Poängberäkning!$A$3:$A$53,[1]Poängberäkning!$B$3:$B$53))</f>
        <v>60</v>
      </c>
      <c r="W34" s="54">
        <v>6</v>
      </c>
      <c r="X34" s="55">
        <f>IF(W34="",0,LOOKUP(W34,[1]Poängberäkning!$A$3:$A$53,[1]Poängberäkning!$B$3:$B$53))</f>
        <v>50</v>
      </c>
      <c r="Y34" s="54">
        <v>6</v>
      </c>
      <c r="Z34" s="55">
        <f>IF(Y34="",0,LOOKUP(Y34,[1]Poängberäkning!$A$3:$A$53,[1]Poängberäkning!$B$3:$B$53))</f>
        <v>50</v>
      </c>
      <c r="AA34" s="67">
        <v>5</v>
      </c>
      <c r="AB34" s="68">
        <f>IF(AA34="",0,LOOKUP(AA34,[1]Poängberäkning!$A$3:$A$53,[1]Poängberäkning!$B$3:$B$53))</f>
        <v>55</v>
      </c>
      <c r="AC34" s="67">
        <v>5</v>
      </c>
      <c r="AD34" s="68">
        <f>IF(AC34="",0,LOOKUP(AC34,[1]Poängberäkning!$A$3:$A$53,[1]Poängberäkning!$B$3:$B$53))</f>
        <v>55</v>
      </c>
      <c r="AE34" s="54">
        <v>2</v>
      </c>
      <c r="AF34" s="55">
        <f>IF(AE34="",0,LOOKUP(AE34,[1]Poängberäkning!$A$3:$A$53,[1]Poängberäkning!$B$3:$B$53))</f>
        <v>80</v>
      </c>
      <c r="AG34" s="54">
        <v>3</v>
      </c>
      <c r="AH34" s="55">
        <f>IF(AG34="",0,LOOKUP(AG34,[1]Poängberäkning!$A$3:$A$53,[1]Poängberäkning!$B$3:$B$53))</f>
        <v>70</v>
      </c>
      <c r="AI34" s="88"/>
      <c r="AJ34" s="50">
        <f>LARGE(($H34,$J34,$L34,$N34,$P34,$R34,$X34,$Z34,$AB34,$AD34,$T34,$V34,$AF34,$AH34),1)</f>
        <v>80</v>
      </c>
      <c r="AK34" s="50">
        <f>LARGE(($H34,$J34,$L34,$N34,$P34,$R34,$X34,$Z34,$AB34,$AD34,$T34,$V34,$AF34,$AH34),2)</f>
        <v>70</v>
      </c>
      <c r="AL34" s="50">
        <f>LARGE(($H34,$J34,$L34,$N34,$P34,$R34,$X34,$Z34,$AB34,$AD34,$T34,$V34,$AF34,$AH34),3)</f>
        <v>70</v>
      </c>
      <c r="AM34" s="50">
        <f>LARGE(($H34,$J34,$L34,$N34,$P34,$R34,$X34,$Z34,$AB34,$AD34,$T34,$V34,$AF34,$AH34),4)</f>
        <v>70</v>
      </c>
      <c r="AN34" s="50">
        <f>LARGE(($H34,$J34,$L34,$N34,$P34,$R34,$X34,$Z34,$AB34,$AD34,$T34,$V34,$AF34,$AH34),5)</f>
        <v>60</v>
      </c>
      <c r="AO34" s="50">
        <f>LARGE(($H34,$J34,$L34,$N34,$P34,$R34,$X34,$Z34,$AB34,$AD34,$T34,$V34,$AF34,$AH34),6)</f>
        <v>60</v>
      </c>
      <c r="AP34" s="50">
        <f>LARGE(($H34,$J34,$L34,$N34,$P34,$R34,$X34,$Z34,$AB34,$AD34,$T34,$V34,$AF34,$AH34),7)</f>
        <v>60</v>
      </c>
      <c r="AQ34" s="91">
        <f>LARGE(($H34,$J34,$L34,$N34,$P34,$R34,$X34,$Z34,$AB34,$AD34,$T34,$V34,$AF34,$AH34),8)</f>
        <v>55</v>
      </c>
      <c r="AR34" s="91">
        <f>LARGE(($H34,$J34,$L34,$N34,$P34,$R34,$X34,$Z34,$AB34,$AD34,$T34,$V34,$AF34,$AH34),9)</f>
        <v>55</v>
      </c>
      <c r="AS34" s="91">
        <f>LARGE(($H34,$J34,$L34,$N34,$P34,$R34,$X34,$Z34,$AB34,$AD34,$T34,$V34,$AF34,$AH34),10)</f>
        <v>50</v>
      </c>
      <c r="AT34" s="91">
        <f>LARGE(($H34,$J34,$L34,$N34,$P34,$R34,$X34,$Z34,$AB34,$AD34,$T34,$V34,$AF34,$AH34),11)</f>
        <v>50</v>
      </c>
      <c r="AU34" s="91">
        <f>LARGE(($H34,$J34,$L34,$N34,$P34,$R34,$X34,$Z34,$AB34,$AD34,$T34,$V34,$AF34,$AH34),12)</f>
        <v>50</v>
      </c>
      <c r="AV34" s="91">
        <f>LARGE(($H34,$J34,$L34,$N34,$P34,$R34,$X34,$Z34,$AB34,$AD34,$T34,$V34,$AF34,$AH34),13)</f>
        <v>0</v>
      </c>
      <c r="AW34" s="95">
        <f>LARGE(($H34,$J34,$L34,$N34,$P34,$R34,$X34,$Z34,$AB34,$AD34,$T34,$V34,$AF34,$AH34),14)</f>
        <v>0</v>
      </c>
    </row>
    <row r="35" spans="1:49" x14ac:dyDescent="0.25">
      <c r="A35" s="59" t="s">
        <v>1231</v>
      </c>
      <c r="B35" s="92">
        <v>5</v>
      </c>
      <c r="C35" s="51" t="s">
        <v>329</v>
      </c>
      <c r="D35" s="75">
        <v>2007</v>
      </c>
      <c r="E35" s="77" t="s">
        <v>143</v>
      </c>
      <c r="F35" s="102">
        <f t="shared" si="2"/>
        <v>460</v>
      </c>
      <c r="G35" s="54">
        <v>1</v>
      </c>
      <c r="H35" s="55">
        <f>IF(G35="",0,LOOKUP(G35,[1]Poängberäkning!$A$3:$A$53,[1]Poängberäkning!$B$3:$B$53))</f>
        <v>100</v>
      </c>
      <c r="I35" s="54">
        <v>3</v>
      </c>
      <c r="J35" s="55">
        <f>IF(I35="",0,LOOKUP(I35,[1]Poängberäkning!$A$3:$A$53,[1]Poängberäkning!$B$3:$B$53))</f>
        <v>70</v>
      </c>
      <c r="K35" s="67"/>
      <c r="L35" s="68">
        <f>IF(K35="",0,LOOKUP(K35,[1]Poängberäkning!$A$3:$A$53,[1]Poängberäkning!$B$3:$B$53))</f>
        <v>0</v>
      </c>
      <c r="M35" s="67"/>
      <c r="N35" s="68">
        <f>IF(M35="",0,LOOKUP(M35,[1]Poängberäkning!$A$3:$A$53,[1]Poängberäkning!$B$3:$B$53))</f>
        <v>0</v>
      </c>
      <c r="O35" s="54"/>
      <c r="P35" s="55">
        <f>IF(O35="",0,LOOKUP(O35,[1]Poängberäkning!$A$3:$A$53,[1]Poängberäkning!$B$3:$B$53))</f>
        <v>0</v>
      </c>
      <c r="Q35" s="54"/>
      <c r="R35" s="55">
        <f>IF(Q35="",0,LOOKUP(Q35,[1]Poängberäkning!$A$3:$A$53,[1]Poängberäkning!$B$3:$B$53))</f>
        <v>0</v>
      </c>
      <c r="S35" s="67"/>
      <c r="T35" s="68">
        <f>IF(S35="",0,LOOKUP(S35,[1]Poängberäkning!$A$3:$A$53,[1]Poängberäkning!$B$3:$B$53))</f>
        <v>0</v>
      </c>
      <c r="U35" s="67"/>
      <c r="V35" s="68">
        <f>IF(U35="",0,LOOKUP(U35,[1]Poängberäkning!$A$3:$A$53,[1]Poängberäkning!$B$3:$B$53))</f>
        <v>0</v>
      </c>
      <c r="W35" s="54">
        <v>7</v>
      </c>
      <c r="X35" s="55">
        <f>IF(W35="",0,LOOKUP(W35,[1]Poängberäkning!$A$3:$A$53,[1]Poängberäkning!$B$3:$B$53))</f>
        <v>48</v>
      </c>
      <c r="Y35" s="54">
        <v>5</v>
      </c>
      <c r="Z35" s="55">
        <f>IF(Y35="",0,LOOKUP(Y35,[1]Poängberäkning!$A$3:$A$53,[1]Poängberäkning!$B$3:$B$53))</f>
        <v>55</v>
      </c>
      <c r="AA35" s="67">
        <v>3</v>
      </c>
      <c r="AB35" s="68">
        <f>IF(AA35="",0,LOOKUP(AA35,[1]Poängberäkning!$A$3:$A$53,[1]Poängberäkning!$B$3:$B$53))</f>
        <v>70</v>
      </c>
      <c r="AC35" s="67">
        <v>4</v>
      </c>
      <c r="AD35" s="68">
        <f>IF(AC35="",0,LOOKUP(AC35,[1]Poängberäkning!$A$3:$A$53,[1]Poängberäkning!$B$3:$B$53))</f>
        <v>60</v>
      </c>
      <c r="AE35" s="54">
        <v>5</v>
      </c>
      <c r="AF35" s="55">
        <f>IF(AE35="",0,LOOKUP(AE35,[1]Poängberäkning!$A$3:$A$53,[1]Poängberäkning!$B$3:$B$53))</f>
        <v>55</v>
      </c>
      <c r="AG35" s="54">
        <v>6</v>
      </c>
      <c r="AH35" s="55">
        <f>IF(AG35="",0,LOOKUP(AG35,[1]Poängberäkning!$A$3:$A$53,[1]Poängberäkning!$B$3:$B$53))</f>
        <v>50</v>
      </c>
      <c r="AI35" s="88"/>
      <c r="AJ35" s="50">
        <f>LARGE(($H35,$J35,$L35,$N35,$P35,$R35,$X35,$Z35,$AB35,$AD35,$T35,$V35,$AF35,$AH35),1)</f>
        <v>100</v>
      </c>
      <c r="AK35" s="50">
        <f>LARGE(($H35,$J35,$L35,$N35,$P35,$R35,$X35,$Z35,$AB35,$AD35,$T35,$V35,$AF35,$AH35),2)</f>
        <v>70</v>
      </c>
      <c r="AL35" s="50">
        <f>LARGE(($H35,$J35,$L35,$N35,$P35,$R35,$X35,$Z35,$AB35,$AD35,$T35,$V35,$AF35,$AH35),3)</f>
        <v>70</v>
      </c>
      <c r="AM35" s="50">
        <f>LARGE(($H35,$J35,$L35,$N35,$P35,$R35,$X35,$Z35,$AB35,$AD35,$T35,$V35,$AF35,$AH35),4)</f>
        <v>60</v>
      </c>
      <c r="AN35" s="50">
        <f>LARGE(($H35,$J35,$L35,$N35,$P35,$R35,$X35,$Z35,$AB35,$AD35,$T35,$V35,$AF35,$AH35),5)</f>
        <v>55</v>
      </c>
      <c r="AO35" s="50">
        <f>LARGE(($H35,$J35,$L35,$N35,$P35,$R35,$X35,$Z35,$AB35,$AD35,$T35,$V35,$AF35,$AH35),6)</f>
        <v>55</v>
      </c>
      <c r="AP35" s="50">
        <f>LARGE(($H35,$J35,$L35,$N35,$P35,$R35,$X35,$Z35,$AB35,$AD35,$T35,$V35,$AF35,$AH35),7)</f>
        <v>50</v>
      </c>
      <c r="AQ35" s="91">
        <f>LARGE(($H35,$J35,$L35,$N35,$P35,$R35,$X35,$Z35,$AB35,$AD35,$T35,$V35,$AF35,$AH35),8)</f>
        <v>48</v>
      </c>
      <c r="AR35" s="91">
        <f>LARGE(($H35,$J35,$L35,$N35,$P35,$R35,$X35,$Z35,$AB35,$AD35,$T35,$V35,$AF35,$AH35),9)</f>
        <v>0</v>
      </c>
      <c r="AS35" s="91">
        <f>LARGE(($H35,$J35,$L35,$N35,$P35,$R35,$X35,$Z35,$AB35,$AD35,$T35,$V35,$AF35,$AH35),10)</f>
        <v>0</v>
      </c>
      <c r="AT35" s="91">
        <f>LARGE(($H35,$J35,$L35,$N35,$P35,$R35,$X35,$Z35,$AB35,$AD35,$T35,$V35,$AF35,$AH35),11)</f>
        <v>0</v>
      </c>
      <c r="AU35" s="91">
        <f>LARGE(($H35,$J35,$L35,$N35,$P35,$R35,$X35,$Z35,$AB35,$AD35,$T35,$V35,$AF35,$AH35),12)</f>
        <v>0</v>
      </c>
      <c r="AV35" s="91">
        <f>LARGE(($H35,$J35,$L35,$N35,$P35,$R35,$X35,$Z35,$AB35,$AD35,$T35,$V35,$AF35,$AH35),13)</f>
        <v>0</v>
      </c>
      <c r="AW35" s="95">
        <f>LARGE(($H35,$J35,$L35,$N35,$P35,$R35,$X35,$Z35,$AB35,$AD35,$T35,$V35,$AF35,$AH35),14)</f>
        <v>0</v>
      </c>
    </row>
    <row r="36" spans="1:49" x14ac:dyDescent="0.25">
      <c r="A36" s="59" t="s">
        <v>1231</v>
      </c>
      <c r="B36" s="92">
        <v>6</v>
      </c>
      <c r="C36" s="51" t="s">
        <v>354</v>
      </c>
      <c r="D36" s="75">
        <v>2007</v>
      </c>
      <c r="E36" s="77" t="s">
        <v>137</v>
      </c>
      <c r="F36" s="102">
        <f t="shared" si="2"/>
        <v>455</v>
      </c>
      <c r="G36" s="54">
        <v>7</v>
      </c>
      <c r="H36" s="55">
        <f>IF(G36="",0,LOOKUP(G36,[1]Poängberäkning!$A$3:$A$53,[1]Poängberäkning!$B$3:$B$53))</f>
        <v>48</v>
      </c>
      <c r="I36" s="54">
        <v>5</v>
      </c>
      <c r="J36" s="55">
        <f>IF(I36="",0,LOOKUP(I36,[1]Poängberäkning!$A$3:$A$53,[1]Poängberäkning!$B$3:$B$53))</f>
        <v>55</v>
      </c>
      <c r="K36" s="67">
        <v>6</v>
      </c>
      <c r="L36" s="68">
        <f>IF(K36="",0,LOOKUP(K36,[1]Poängberäkning!$A$3:$A$53,[1]Poängberäkning!$B$3:$B$53))</f>
        <v>50</v>
      </c>
      <c r="M36" s="67">
        <v>7</v>
      </c>
      <c r="N36" s="68">
        <f>IF(M36="",0,LOOKUP(M36,[1]Poängberäkning!$A$3:$A$53,[1]Poängberäkning!$B$3:$B$53))</f>
        <v>48</v>
      </c>
      <c r="O36" s="54">
        <v>2</v>
      </c>
      <c r="P36" s="55">
        <f>IF(O36="",0,LOOKUP(O36,[1]Poängberäkning!$A$3:$A$53,[1]Poängberäkning!$B$3:$B$53))</f>
        <v>80</v>
      </c>
      <c r="Q36" s="54">
        <v>1</v>
      </c>
      <c r="R36" s="55">
        <f>IF(Q36="",0,LOOKUP(Q36,[1]Poängberäkning!$A$3:$A$53,[1]Poängberäkning!$B$3:$B$53))</f>
        <v>100</v>
      </c>
      <c r="S36" s="67">
        <v>6</v>
      </c>
      <c r="T36" s="68">
        <f>IF(S36="",0,LOOKUP(S36,[1]Poängberäkning!$A$3:$A$53,[1]Poängberäkning!$B$3:$B$53))</f>
        <v>50</v>
      </c>
      <c r="U36" s="67">
        <v>7</v>
      </c>
      <c r="V36" s="68">
        <f>IF(U36="",0,LOOKUP(U36,[1]Poängberäkning!$A$3:$A$53,[1]Poängberäkning!$B$3:$B$53))</f>
        <v>48</v>
      </c>
      <c r="W36" s="54">
        <v>5</v>
      </c>
      <c r="X36" s="55">
        <f>IF(W36="",0,LOOKUP(W36,[1]Poängberäkning!$A$3:$A$53,[1]Poängberäkning!$B$3:$B$53))</f>
        <v>55</v>
      </c>
      <c r="Y36" s="54">
        <v>4</v>
      </c>
      <c r="Z36" s="55">
        <f>IF(Y36="",0,LOOKUP(Y36,[1]Poängberäkning!$A$3:$A$53,[1]Poängberäkning!$B$3:$B$53))</f>
        <v>60</v>
      </c>
      <c r="AA36" s="67">
        <v>6</v>
      </c>
      <c r="AB36" s="68">
        <f>IF(AA36="",0,LOOKUP(AA36,[1]Poängberäkning!$A$3:$A$53,[1]Poängberäkning!$B$3:$B$53))</f>
        <v>50</v>
      </c>
      <c r="AC36" s="67">
        <v>6</v>
      </c>
      <c r="AD36" s="68">
        <f>IF(AC36="",0,LOOKUP(AC36,[1]Poängberäkning!$A$3:$A$53,[1]Poängberäkning!$B$3:$B$53))</f>
        <v>50</v>
      </c>
      <c r="AE36" s="54">
        <v>99</v>
      </c>
      <c r="AF36" s="55">
        <f>IF(AE36="",0,LOOKUP(AE36,[1]Poängberäkning!$A$3:$A$53,[1]Poängberäkning!$B$3:$B$53))</f>
        <v>0</v>
      </c>
      <c r="AG36" s="54">
        <v>5</v>
      </c>
      <c r="AH36" s="55">
        <f>IF(AG36="",0,LOOKUP(AG36,[1]Poängberäkning!$A$3:$A$53,[1]Poängberäkning!$B$3:$B$53))</f>
        <v>55</v>
      </c>
      <c r="AI36" s="88"/>
      <c r="AJ36" s="50">
        <f>LARGE(($H36,$J36,$L36,$N36,$P36,$R36,$X36,$Z36,$AB36,$AD36,$T36,$V36,$AF36,$AH36),1)</f>
        <v>100</v>
      </c>
      <c r="AK36" s="50">
        <f>LARGE(($H36,$J36,$L36,$N36,$P36,$R36,$X36,$Z36,$AB36,$AD36,$T36,$V36,$AF36,$AH36),2)</f>
        <v>80</v>
      </c>
      <c r="AL36" s="50">
        <f>LARGE(($H36,$J36,$L36,$N36,$P36,$R36,$X36,$Z36,$AB36,$AD36,$T36,$V36,$AF36,$AH36),3)</f>
        <v>60</v>
      </c>
      <c r="AM36" s="50">
        <f>LARGE(($H36,$J36,$L36,$N36,$P36,$R36,$X36,$Z36,$AB36,$AD36,$T36,$V36,$AF36,$AH36),4)</f>
        <v>55</v>
      </c>
      <c r="AN36" s="50">
        <f>LARGE(($H36,$J36,$L36,$N36,$P36,$R36,$X36,$Z36,$AB36,$AD36,$T36,$V36,$AF36,$AH36),5)</f>
        <v>55</v>
      </c>
      <c r="AO36" s="50">
        <f>LARGE(($H36,$J36,$L36,$N36,$P36,$R36,$X36,$Z36,$AB36,$AD36,$T36,$V36,$AF36,$AH36),6)</f>
        <v>55</v>
      </c>
      <c r="AP36" s="50">
        <f>LARGE(($H36,$J36,$L36,$N36,$P36,$R36,$X36,$Z36,$AB36,$AD36,$T36,$V36,$AF36,$AH36),7)</f>
        <v>50</v>
      </c>
      <c r="AQ36" s="91">
        <f>LARGE(($H36,$J36,$L36,$N36,$P36,$R36,$X36,$Z36,$AB36,$AD36,$T36,$V36,$AF36,$AH36),8)</f>
        <v>50</v>
      </c>
      <c r="AR36" s="91">
        <f>LARGE(($H36,$J36,$L36,$N36,$P36,$R36,$X36,$Z36,$AB36,$AD36,$T36,$V36,$AF36,$AH36),9)</f>
        <v>50</v>
      </c>
      <c r="AS36" s="91">
        <f>LARGE(($H36,$J36,$L36,$N36,$P36,$R36,$X36,$Z36,$AB36,$AD36,$T36,$V36,$AF36,$AH36),10)</f>
        <v>50</v>
      </c>
      <c r="AT36" s="91">
        <f>LARGE(($H36,$J36,$L36,$N36,$P36,$R36,$X36,$Z36,$AB36,$AD36,$T36,$V36,$AF36,$AH36),11)</f>
        <v>48</v>
      </c>
      <c r="AU36" s="91">
        <f>LARGE(($H36,$J36,$L36,$N36,$P36,$R36,$X36,$Z36,$AB36,$AD36,$T36,$V36,$AF36,$AH36),12)</f>
        <v>48</v>
      </c>
      <c r="AV36" s="91">
        <f>LARGE(($H36,$J36,$L36,$N36,$P36,$R36,$X36,$Z36,$AB36,$AD36,$T36,$V36,$AF36,$AH36),13)</f>
        <v>48</v>
      </c>
      <c r="AW36" s="95">
        <f>LARGE(($H36,$J36,$L36,$N36,$P36,$R36,$X36,$Z36,$AB36,$AD36,$T36,$V36,$AF36,$AH36),14)</f>
        <v>0</v>
      </c>
    </row>
    <row r="37" spans="1:49" x14ac:dyDescent="0.25">
      <c r="A37" s="59" t="s">
        <v>1231</v>
      </c>
      <c r="B37" s="92">
        <v>7</v>
      </c>
      <c r="C37" s="51" t="s">
        <v>359</v>
      </c>
      <c r="D37" s="75">
        <v>2007</v>
      </c>
      <c r="E37" s="77" t="s">
        <v>360</v>
      </c>
      <c r="F37" s="102">
        <f t="shared" si="2"/>
        <v>420</v>
      </c>
      <c r="G37" s="54">
        <v>6</v>
      </c>
      <c r="H37" s="55">
        <f>IF(G37="",0,LOOKUP(G37,[1]Poängberäkning!$A$3:$A$53,[1]Poängberäkning!$B$3:$B$53))</f>
        <v>50</v>
      </c>
      <c r="I37" s="54">
        <v>6</v>
      </c>
      <c r="J37" s="55">
        <f>IF(I37="",0,LOOKUP(I37,[1]Poängberäkning!$A$3:$A$53,[1]Poängberäkning!$B$3:$B$53))</f>
        <v>50</v>
      </c>
      <c r="K37" s="67">
        <v>7</v>
      </c>
      <c r="L37" s="68">
        <f>IF(K37="",0,LOOKUP(K37,[1]Poängberäkning!$A$3:$A$53,[1]Poängberäkning!$B$3:$B$53))</f>
        <v>48</v>
      </c>
      <c r="M37" s="67">
        <v>5</v>
      </c>
      <c r="N37" s="68">
        <f>IF(M37="",0,LOOKUP(M37,[1]Poängberäkning!$A$3:$A$53,[1]Poängberäkning!$B$3:$B$53))</f>
        <v>55</v>
      </c>
      <c r="O37" s="54">
        <v>7</v>
      </c>
      <c r="P37" s="55">
        <f>IF(O37="",0,LOOKUP(O37,[1]Poängberäkning!$A$3:$A$53,[1]Poängberäkning!$B$3:$B$53))</f>
        <v>48</v>
      </c>
      <c r="Q37" s="54">
        <v>3</v>
      </c>
      <c r="R37" s="55">
        <f>IF(Q37="",0,LOOKUP(Q37,[1]Poängberäkning!$A$3:$A$53,[1]Poängberäkning!$B$3:$B$53))</f>
        <v>70</v>
      </c>
      <c r="S37" s="67">
        <v>5</v>
      </c>
      <c r="T37" s="68">
        <f>IF(S37="",0,LOOKUP(S37,[1]Poängberäkning!$A$3:$A$53,[1]Poängberäkning!$B$3:$B$53))</f>
        <v>55</v>
      </c>
      <c r="U37" s="67">
        <v>6</v>
      </c>
      <c r="V37" s="68">
        <f>IF(U37="",0,LOOKUP(U37,[1]Poängberäkning!$A$3:$A$53,[1]Poängberäkning!$B$3:$B$53))</f>
        <v>50</v>
      </c>
      <c r="W37" s="54">
        <v>3</v>
      </c>
      <c r="X37" s="55">
        <f>IF(W37="",0,LOOKUP(W37,[1]Poängberäkning!$A$3:$A$53,[1]Poängberäkning!$B$3:$B$53))</f>
        <v>70</v>
      </c>
      <c r="Y37" s="54">
        <v>3</v>
      </c>
      <c r="Z37" s="55">
        <f>IF(Y37="",0,LOOKUP(Y37,[1]Poängberäkning!$A$3:$A$53,[1]Poängberäkning!$B$3:$B$53))</f>
        <v>70</v>
      </c>
      <c r="AA37" s="67"/>
      <c r="AB37" s="68">
        <f>IF(AA37="",0,LOOKUP(AA37,[1]Poängberäkning!$A$3:$A$53,[1]Poängberäkning!$B$3:$B$53))</f>
        <v>0</v>
      </c>
      <c r="AC37" s="67"/>
      <c r="AD37" s="68">
        <f>IF(AC37="",0,LOOKUP(AC37,[1]Poängberäkning!$A$3:$A$53,[1]Poängberäkning!$B$3:$B$53))</f>
        <v>0</v>
      </c>
      <c r="AE37" s="54"/>
      <c r="AF37" s="55">
        <f>IF(AE37="",0,LOOKUP(AE37,[1]Poängberäkning!$A$3:$A$53,[1]Poängberäkning!$B$3:$B$53))</f>
        <v>0</v>
      </c>
      <c r="AG37" s="54"/>
      <c r="AH37" s="55">
        <f>IF(AG37="",0,LOOKUP(AG37,[1]Poängberäkning!$A$3:$A$53,[1]Poängberäkning!$B$3:$B$53))</f>
        <v>0</v>
      </c>
      <c r="AI37" s="88"/>
      <c r="AJ37" s="50">
        <f>LARGE(($H37,$J37,$L37,$N37,$P37,$R37,$X37,$Z37,$AB37,$AD37,$T37,$V37,$AF37,$AH37),1)</f>
        <v>70</v>
      </c>
      <c r="AK37" s="50">
        <f>LARGE(($H37,$J37,$L37,$N37,$P37,$R37,$X37,$Z37,$AB37,$AD37,$T37,$V37,$AF37,$AH37),2)</f>
        <v>70</v>
      </c>
      <c r="AL37" s="50">
        <f>LARGE(($H37,$J37,$L37,$N37,$P37,$R37,$X37,$Z37,$AB37,$AD37,$T37,$V37,$AF37,$AH37),3)</f>
        <v>70</v>
      </c>
      <c r="AM37" s="50">
        <f>LARGE(($H37,$J37,$L37,$N37,$P37,$R37,$X37,$Z37,$AB37,$AD37,$T37,$V37,$AF37,$AH37),4)</f>
        <v>55</v>
      </c>
      <c r="AN37" s="50">
        <f>LARGE(($H37,$J37,$L37,$N37,$P37,$R37,$X37,$Z37,$AB37,$AD37,$T37,$V37,$AF37,$AH37),5)</f>
        <v>55</v>
      </c>
      <c r="AO37" s="50">
        <f>LARGE(($H37,$J37,$L37,$N37,$P37,$R37,$X37,$Z37,$AB37,$AD37,$T37,$V37,$AF37,$AH37),6)</f>
        <v>50</v>
      </c>
      <c r="AP37" s="50">
        <f>LARGE(($H37,$J37,$L37,$N37,$P37,$R37,$X37,$Z37,$AB37,$AD37,$T37,$V37,$AF37,$AH37),7)</f>
        <v>50</v>
      </c>
      <c r="AQ37" s="91">
        <f>LARGE(($H37,$J37,$L37,$N37,$P37,$R37,$X37,$Z37,$AB37,$AD37,$T37,$V37,$AF37,$AH37),8)</f>
        <v>50</v>
      </c>
      <c r="AR37" s="91">
        <f>LARGE(($H37,$J37,$L37,$N37,$P37,$R37,$X37,$Z37,$AB37,$AD37,$T37,$V37,$AF37,$AH37),9)</f>
        <v>48</v>
      </c>
      <c r="AS37" s="91">
        <f>LARGE(($H37,$J37,$L37,$N37,$P37,$R37,$X37,$Z37,$AB37,$AD37,$T37,$V37,$AF37,$AH37),10)</f>
        <v>48</v>
      </c>
      <c r="AT37" s="91">
        <f>LARGE(($H37,$J37,$L37,$N37,$P37,$R37,$X37,$Z37,$AB37,$AD37,$T37,$V37,$AF37,$AH37),11)</f>
        <v>0</v>
      </c>
      <c r="AU37" s="91">
        <f>LARGE(($H37,$J37,$L37,$N37,$P37,$R37,$X37,$Z37,$AB37,$AD37,$T37,$V37,$AF37,$AH37),12)</f>
        <v>0</v>
      </c>
      <c r="AV37" s="91">
        <f>LARGE(($H37,$J37,$L37,$N37,$P37,$R37,$X37,$Z37,$AB37,$AD37,$T37,$V37,$AF37,$AH37),13)</f>
        <v>0</v>
      </c>
      <c r="AW37" s="95">
        <f>LARGE(($H37,$J37,$L37,$N37,$P37,$R37,$X37,$Z37,$AB37,$AD37,$T37,$V37,$AF37,$AH37),14)</f>
        <v>0</v>
      </c>
    </row>
    <row r="38" spans="1:49" x14ac:dyDescent="0.25">
      <c r="A38" s="59" t="s">
        <v>1231</v>
      </c>
      <c r="B38" s="92">
        <v>8</v>
      </c>
      <c r="C38" s="51" t="s">
        <v>377</v>
      </c>
      <c r="D38" s="75">
        <v>2007</v>
      </c>
      <c r="E38" s="77" t="s">
        <v>143</v>
      </c>
      <c r="F38" s="102">
        <f t="shared" si="2"/>
        <v>378</v>
      </c>
      <c r="G38" s="54">
        <v>11</v>
      </c>
      <c r="H38" s="55">
        <f>IF(G38="",0,LOOKUP(G38,[1]Poängberäkning!$A$3:$A$53,[1]Poängberäkning!$B$3:$B$53))</f>
        <v>40</v>
      </c>
      <c r="I38" s="54">
        <v>9</v>
      </c>
      <c r="J38" s="55">
        <f>IF(I38="",0,LOOKUP(I38,[1]Poängberäkning!$A$3:$A$53,[1]Poängberäkning!$B$3:$B$53))</f>
        <v>44</v>
      </c>
      <c r="K38" s="67">
        <v>99</v>
      </c>
      <c r="L38" s="68">
        <f>IF(K38="",0,LOOKUP(K38,[1]Poängberäkning!$A$3:$A$53,[1]Poängberäkning!$B$3:$B$53))</f>
        <v>0</v>
      </c>
      <c r="M38" s="67">
        <v>10</v>
      </c>
      <c r="N38" s="68">
        <f>IF(M38="",0,LOOKUP(M38,[1]Poängberäkning!$A$3:$A$53,[1]Poängberäkning!$B$3:$B$53))</f>
        <v>42</v>
      </c>
      <c r="O38" s="54">
        <v>8</v>
      </c>
      <c r="P38" s="55">
        <f>IF(O38="",0,LOOKUP(O38,[1]Poängberäkning!$A$3:$A$53,[1]Poängberäkning!$B$3:$B$53))</f>
        <v>46</v>
      </c>
      <c r="Q38" s="54">
        <v>4</v>
      </c>
      <c r="R38" s="55">
        <f>IF(Q38="",0,LOOKUP(Q38,[1]Poängberäkning!$A$3:$A$53,[1]Poängberäkning!$B$3:$B$53))</f>
        <v>60</v>
      </c>
      <c r="S38" s="67">
        <v>10</v>
      </c>
      <c r="T38" s="68">
        <f>IF(S38="",0,LOOKUP(S38,[1]Poängberäkning!$A$3:$A$53,[1]Poängberäkning!$B$3:$B$53))</f>
        <v>42</v>
      </c>
      <c r="U38" s="67">
        <v>8</v>
      </c>
      <c r="V38" s="68">
        <f>IF(U38="",0,LOOKUP(U38,[1]Poängberäkning!$A$3:$A$53,[1]Poängberäkning!$B$3:$B$53))</f>
        <v>46</v>
      </c>
      <c r="W38" s="54">
        <v>8</v>
      </c>
      <c r="X38" s="55">
        <f>IF(W38="",0,LOOKUP(W38,[1]Poängberäkning!$A$3:$A$53,[1]Poängberäkning!$B$3:$B$53))</f>
        <v>46</v>
      </c>
      <c r="Y38" s="54">
        <v>8</v>
      </c>
      <c r="Z38" s="55">
        <f>IF(Y38="",0,LOOKUP(Y38,[1]Poängberäkning!$A$3:$A$53,[1]Poängberäkning!$B$3:$B$53))</f>
        <v>46</v>
      </c>
      <c r="AA38" s="67">
        <v>7</v>
      </c>
      <c r="AB38" s="68">
        <f>IF(AA38="",0,LOOKUP(AA38,[1]Poängberäkning!$A$3:$A$53,[1]Poängberäkning!$B$3:$B$53))</f>
        <v>48</v>
      </c>
      <c r="AC38" s="67">
        <v>7</v>
      </c>
      <c r="AD38" s="68">
        <f>IF(AC38="",0,LOOKUP(AC38,[1]Poängberäkning!$A$3:$A$53,[1]Poängberäkning!$B$3:$B$53))</f>
        <v>48</v>
      </c>
      <c r="AE38" s="54">
        <v>3</v>
      </c>
      <c r="AF38" s="55">
        <f>IF(AE38="",0,LOOKUP(AE38,[1]Poängberäkning!$A$3:$A$53,[1]Poängberäkning!$B$3:$B$53))</f>
        <v>70</v>
      </c>
      <c r="AG38" s="54">
        <v>4</v>
      </c>
      <c r="AH38" s="55">
        <f>IF(AG38="",0,LOOKUP(AG38,[1]Poängberäkning!$A$3:$A$53,[1]Poängberäkning!$B$3:$B$53))</f>
        <v>60</v>
      </c>
      <c r="AI38" s="88"/>
      <c r="AJ38" s="50">
        <f>LARGE(($H38,$J38,$L38,$N38,$P38,$R38,$X38,$Z38,$AB38,$AD38,$T38,$V38,$AF38,$AH38),1)</f>
        <v>70</v>
      </c>
      <c r="AK38" s="50">
        <f>LARGE(($H38,$J38,$L38,$N38,$P38,$R38,$X38,$Z38,$AB38,$AD38,$T38,$V38,$AF38,$AH38),2)</f>
        <v>60</v>
      </c>
      <c r="AL38" s="50">
        <f>LARGE(($H38,$J38,$L38,$N38,$P38,$R38,$X38,$Z38,$AB38,$AD38,$T38,$V38,$AF38,$AH38),3)</f>
        <v>60</v>
      </c>
      <c r="AM38" s="50">
        <f>LARGE(($H38,$J38,$L38,$N38,$P38,$R38,$X38,$Z38,$AB38,$AD38,$T38,$V38,$AF38,$AH38),4)</f>
        <v>48</v>
      </c>
      <c r="AN38" s="50">
        <f>LARGE(($H38,$J38,$L38,$N38,$P38,$R38,$X38,$Z38,$AB38,$AD38,$T38,$V38,$AF38,$AH38),5)</f>
        <v>48</v>
      </c>
      <c r="AO38" s="50">
        <f>LARGE(($H38,$J38,$L38,$N38,$P38,$R38,$X38,$Z38,$AB38,$AD38,$T38,$V38,$AF38,$AH38),6)</f>
        <v>46</v>
      </c>
      <c r="AP38" s="50">
        <f>LARGE(($H38,$J38,$L38,$N38,$P38,$R38,$X38,$Z38,$AB38,$AD38,$T38,$V38,$AF38,$AH38),7)</f>
        <v>46</v>
      </c>
      <c r="AQ38" s="91">
        <f>LARGE(($H38,$J38,$L38,$N38,$P38,$R38,$X38,$Z38,$AB38,$AD38,$T38,$V38,$AF38,$AH38),8)</f>
        <v>46</v>
      </c>
      <c r="AR38" s="91">
        <f>LARGE(($H38,$J38,$L38,$N38,$P38,$R38,$X38,$Z38,$AB38,$AD38,$T38,$V38,$AF38,$AH38),9)</f>
        <v>46</v>
      </c>
      <c r="AS38" s="91">
        <f>LARGE(($H38,$J38,$L38,$N38,$P38,$R38,$X38,$Z38,$AB38,$AD38,$T38,$V38,$AF38,$AH38),10)</f>
        <v>44</v>
      </c>
      <c r="AT38" s="91">
        <f>LARGE(($H38,$J38,$L38,$N38,$P38,$R38,$X38,$Z38,$AB38,$AD38,$T38,$V38,$AF38,$AH38),11)</f>
        <v>42</v>
      </c>
      <c r="AU38" s="91">
        <f>LARGE(($H38,$J38,$L38,$N38,$P38,$R38,$X38,$Z38,$AB38,$AD38,$T38,$V38,$AF38,$AH38),12)</f>
        <v>42</v>
      </c>
      <c r="AV38" s="91">
        <f>LARGE(($H38,$J38,$L38,$N38,$P38,$R38,$X38,$Z38,$AB38,$AD38,$T38,$V38,$AF38,$AH38),13)</f>
        <v>40</v>
      </c>
      <c r="AW38" s="95">
        <f>LARGE(($H38,$J38,$L38,$N38,$P38,$R38,$X38,$Z38,$AB38,$AD38,$T38,$V38,$AF38,$AH38),14)</f>
        <v>0</v>
      </c>
    </row>
    <row r="39" spans="1:49" x14ac:dyDescent="0.25">
      <c r="A39" s="59" t="s">
        <v>1231</v>
      </c>
      <c r="B39" s="92">
        <v>9</v>
      </c>
      <c r="C39" s="51" t="s">
        <v>364</v>
      </c>
      <c r="D39" s="75">
        <v>2007</v>
      </c>
      <c r="E39" s="77" t="s">
        <v>360</v>
      </c>
      <c r="F39" s="102">
        <f t="shared" si="2"/>
        <v>340</v>
      </c>
      <c r="G39" s="54">
        <v>8</v>
      </c>
      <c r="H39" s="55">
        <f>IF(G39="",0,LOOKUP(G39,[1]Poängberäkning!$A$3:$A$53,[1]Poängberäkning!$B$3:$B$53))</f>
        <v>46</v>
      </c>
      <c r="I39" s="54">
        <v>7</v>
      </c>
      <c r="J39" s="55">
        <f>IF(I39="",0,LOOKUP(I39,[1]Poängberäkning!$A$3:$A$53,[1]Poängberäkning!$B$3:$B$53))</f>
        <v>48</v>
      </c>
      <c r="K39" s="67">
        <v>5</v>
      </c>
      <c r="L39" s="68">
        <f>IF(K39="",0,LOOKUP(K39,[1]Poängberäkning!$A$3:$A$53,[1]Poängberäkning!$B$3:$B$53))</f>
        <v>55</v>
      </c>
      <c r="M39" s="67">
        <v>8</v>
      </c>
      <c r="N39" s="68">
        <f>IF(M39="",0,LOOKUP(M39,[1]Poängberäkning!$A$3:$A$53,[1]Poängberäkning!$B$3:$B$53))</f>
        <v>46</v>
      </c>
      <c r="O39" s="54">
        <v>9</v>
      </c>
      <c r="P39" s="55">
        <f>IF(O39="",0,LOOKUP(O39,[1]Poängberäkning!$A$3:$A$53,[1]Poängberäkning!$B$3:$B$53))</f>
        <v>44</v>
      </c>
      <c r="Q39" s="54">
        <v>99</v>
      </c>
      <c r="R39" s="55">
        <f>IF(Q39="",0,LOOKUP(Q39,[1]Poängberäkning!$A$3:$A$53,[1]Poängberäkning!$B$3:$B$53))</f>
        <v>0</v>
      </c>
      <c r="S39" s="67">
        <v>8</v>
      </c>
      <c r="T39" s="68">
        <f>IF(S39="",0,LOOKUP(S39,[1]Poängberäkning!$A$3:$A$53,[1]Poängberäkning!$B$3:$B$53))</f>
        <v>46</v>
      </c>
      <c r="U39" s="67">
        <v>5</v>
      </c>
      <c r="V39" s="68">
        <f>IF(U39="",0,LOOKUP(U39,[1]Poängberäkning!$A$3:$A$53,[1]Poängberäkning!$B$3:$B$53))</f>
        <v>55</v>
      </c>
      <c r="W39" s="54">
        <v>10</v>
      </c>
      <c r="X39" s="55">
        <f>IF(W39="",0,LOOKUP(W39,[1]Poängberäkning!$A$3:$A$53,[1]Poängberäkning!$B$3:$B$53))</f>
        <v>42</v>
      </c>
      <c r="Y39" s="54">
        <v>11</v>
      </c>
      <c r="Z39" s="55">
        <f>IF(Y39="",0,LOOKUP(Y39,[1]Poängberäkning!$A$3:$A$53,[1]Poängberäkning!$B$3:$B$53))</f>
        <v>40</v>
      </c>
      <c r="AA39" s="67"/>
      <c r="AB39" s="68">
        <f>IF(AA39="",0,LOOKUP(AA39,[1]Poängberäkning!$A$3:$A$53,[1]Poängberäkning!$B$3:$B$53))</f>
        <v>0</v>
      </c>
      <c r="AC39" s="67"/>
      <c r="AD39" s="68">
        <f>IF(AC39="",0,LOOKUP(AC39,[1]Poängberäkning!$A$3:$A$53,[1]Poängberäkning!$B$3:$B$53))</f>
        <v>0</v>
      </c>
      <c r="AE39" s="54"/>
      <c r="AF39" s="55">
        <f>IF(AE39="",0,LOOKUP(AE39,[1]Poängberäkning!$A$3:$A$53,[1]Poängberäkning!$B$3:$B$53))</f>
        <v>0</v>
      </c>
      <c r="AG39" s="54"/>
      <c r="AH39" s="55">
        <f>IF(AG39="",0,LOOKUP(AG39,[1]Poängberäkning!$A$3:$A$53,[1]Poängberäkning!$B$3:$B$53))</f>
        <v>0</v>
      </c>
      <c r="AI39" s="88"/>
      <c r="AJ39" s="50">
        <f>LARGE(($H39,$J39,$L39,$N39,$P39,$R39,$X39,$Z39,$AB39,$AD39,$T39,$V39,$AF39,$AH39),1)</f>
        <v>55</v>
      </c>
      <c r="AK39" s="50">
        <f>LARGE(($H39,$J39,$L39,$N39,$P39,$R39,$X39,$Z39,$AB39,$AD39,$T39,$V39,$AF39,$AH39),2)</f>
        <v>55</v>
      </c>
      <c r="AL39" s="50">
        <f>LARGE(($H39,$J39,$L39,$N39,$P39,$R39,$X39,$Z39,$AB39,$AD39,$T39,$V39,$AF39,$AH39),3)</f>
        <v>48</v>
      </c>
      <c r="AM39" s="50">
        <f>LARGE(($H39,$J39,$L39,$N39,$P39,$R39,$X39,$Z39,$AB39,$AD39,$T39,$V39,$AF39,$AH39),4)</f>
        <v>46</v>
      </c>
      <c r="AN39" s="50">
        <f>LARGE(($H39,$J39,$L39,$N39,$P39,$R39,$X39,$Z39,$AB39,$AD39,$T39,$V39,$AF39,$AH39),5)</f>
        <v>46</v>
      </c>
      <c r="AO39" s="50">
        <f>LARGE(($H39,$J39,$L39,$N39,$P39,$R39,$X39,$Z39,$AB39,$AD39,$T39,$V39,$AF39,$AH39),6)</f>
        <v>46</v>
      </c>
      <c r="AP39" s="50">
        <f>LARGE(($H39,$J39,$L39,$N39,$P39,$R39,$X39,$Z39,$AB39,$AD39,$T39,$V39,$AF39,$AH39),7)</f>
        <v>44</v>
      </c>
      <c r="AQ39" s="91">
        <f>LARGE(($H39,$J39,$L39,$N39,$P39,$R39,$X39,$Z39,$AB39,$AD39,$T39,$V39,$AF39,$AH39),8)</f>
        <v>42</v>
      </c>
      <c r="AR39" s="91">
        <f>LARGE(($H39,$J39,$L39,$N39,$P39,$R39,$X39,$Z39,$AB39,$AD39,$T39,$V39,$AF39,$AH39),9)</f>
        <v>40</v>
      </c>
      <c r="AS39" s="91">
        <f>LARGE(($H39,$J39,$L39,$N39,$P39,$R39,$X39,$Z39,$AB39,$AD39,$T39,$V39,$AF39,$AH39),10)</f>
        <v>0</v>
      </c>
      <c r="AT39" s="91">
        <f>LARGE(($H39,$J39,$L39,$N39,$P39,$R39,$X39,$Z39,$AB39,$AD39,$T39,$V39,$AF39,$AH39),11)</f>
        <v>0</v>
      </c>
      <c r="AU39" s="91">
        <f>LARGE(($H39,$J39,$L39,$N39,$P39,$R39,$X39,$Z39,$AB39,$AD39,$T39,$V39,$AF39,$AH39),12)</f>
        <v>0</v>
      </c>
      <c r="AV39" s="91">
        <f>LARGE(($H39,$J39,$L39,$N39,$P39,$R39,$X39,$Z39,$AB39,$AD39,$T39,$V39,$AF39,$AH39),13)</f>
        <v>0</v>
      </c>
      <c r="AW39" s="95">
        <f>LARGE(($H39,$J39,$L39,$N39,$P39,$R39,$X39,$Z39,$AB39,$AD39,$T39,$V39,$AF39,$AH39),14)</f>
        <v>0</v>
      </c>
    </row>
    <row r="40" spans="1:49" x14ac:dyDescent="0.25">
      <c r="A40" s="59" t="s">
        <v>1231</v>
      </c>
      <c r="B40" s="92">
        <v>10</v>
      </c>
      <c r="C40" s="51" t="s">
        <v>385</v>
      </c>
      <c r="D40" s="75">
        <v>2007</v>
      </c>
      <c r="E40" s="77" t="s">
        <v>137</v>
      </c>
      <c r="F40" s="102">
        <f t="shared" si="2"/>
        <v>325</v>
      </c>
      <c r="G40" s="54">
        <v>99</v>
      </c>
      <c r="H40" s="55">
        <f>IF(G40="",0,LOOKUP(G40,[1]Poängberäkning!$A$3:$A$53,[1]Poängberäkning!$B$3:$B$53))</f>
        <v>0</v>
      </c>
      <c r="I40" s="54">
        <v>1</v>
      </c>
      <c r="J40" s="55">
        <f>IF(I40="",0,LOOKUP(I40,[1]Poängberäkning!$A$3:$A$53,[1]Poängberäkning!$B$3:$B$53))</f>
        <v>100</v>
      </c>
      <c r="K40" s="67">
        <v>99</v>
      </c>
      <c r="L40" s="68">
        <f>IF(K40="",0,LOOKUP(K40,[1]Poängberäkning!$A$3:$A$53,[1]Poängberäkning!$B$3:$B$53))</f>
        <v>0</v>
      </c>
      <c r="M40" s="67">
        <v>3</v>
      </c>
      <c r="N40" s="68">
        <f>IF(M40="",0,LOOKUP(M40,[1]Poängberäkning!$A$3:$A$53,[1]Poängberäkning!$B$3:$B$53))</f>
        <v>70</v>
      </c>
      <c r="O40" s="54">
        <v>5</v>
      </c>
      <c r="P40" s="55">
        <f>IF(O40="",0,LOOKUP(O40,[1]Poängberäkning!$A$3:$A$53,[1]Poängberäkning!$B$3:$B$53))</f>
        <v>55</v>
      </c>
      <c r="Q40" s="54">
        <v>99</v>
      </c>
      <c r="R40" s="55">
        <f>IF(Q40="",0,LOOKUP(Q40,[1]Poängberäkning!$A$3:$A$53,[1]Poängberäkning!$B$3:$B$53))</f>
        <v>0</v>
      </c>
      <c r="S40" s="67">
        <v>4</v>
      </c>
      <c r="T40" s="68">
        <f>IF(S40="",0,LOOKUP(S40,[1]Poängberäkning!$A$3:$A$53,[1]Poängberäkning!$B$3:$B$53))</f>
        <v>60</v>
      </c>
      <c r="U40" s="67">
        <v>11</v>
      </c>
      <c r="V40" s="68">
        <f>IF(U40="",0,LOOKUP(U40,[1]Poängberäkning!$A$3:$A$53,[1]Poängberäkning!$B$3:$B$53))</f>
        <v>40</v>
      </c>
      <c r="W40" s="54"/>
      <c r="X40" s="55">
        <f>IF(W40="",0,LOOKUP(W40,[1]Poängberäkning!$A$3:$A$53,[1]Poängberäkning!$B$3:$B$53))</f>
        <v>0</v>
      </c>
      <c r="Y40" s="54"/>
      <c r="Z40" s="55">
        <f>IF(Y40="",0,LOOKUP(Y40,[1]Poängberäkning!$A$3:$A$53,[1]Poängberäkning!$B$3:$B$53))</f>
        <v>0</v>
      </c>
      <c r="AA40" s="67"/>
      <c r="AB40" s="68">
        <f>IF(AA40="",0,LOOKUP(AA40,[1]Poängberäkning!$A$3:$A$53,[1]Poängberäkning!$B$3:$B$53))</f>
        <v>0</v>
      </c>
      <c r="AC40" s="67"/>
      <c r="AD40" s="68">
        <f>IF(AC40="",0,LOOKUP(AC40,[1]Poängberäkning!$A$3:$A$53,[1]Poängberäkning!$B$3:$B$53))</f>
        <v>0</v>
      </c>
      <c r="AE40" s="54"/>
      <c r="AF40" s="55">
        <f>IF(AE40="",0,LOOKUP(AE40,[1]Poängberäkning!$A$3:$A$53,[1]Poängberäkning!$B$3:$B$53))</f>
        <v>0</v>
      </c>
      <c r="AG40" s="54"/>
      <c r="AH40" s="55">
        <f>IF(AG40="",0,LOOKUP(AG40,[1]Poängberäkning!$A$3:$A$53,[1]Poängberäkning!$B$3:$B$53))</f>
        <v>0</v>
      </c>
      <c r="AI40" s="88"/>
      <c r="AJ40" s="50">
        <f>LARGE(($H40,$J40,$L40,$N40,$P40,$R40,$X40,$Z40,$AB40,$AD40,$T40,$V40,$AF40,$AH40),1)</f>
        <v>100</v>
      </c>
      <c r="AK40" s="50">
        <f>LARGE(($H40,$J40,$L40,$N40,$P40,$R40,$X40,$Z40,$AB40,$AD40,$T40,$V40,$AF40,$AH40),2)</f>
        <v>70</v>
      </c>
      <c r="AL40" s="50">
        <f>LARGE(($H40,$J40,$L40,$N40,$P40,$R40,$X40,$Z40,$AB40,$AD40,$T40,$V40,$AF40,$AH40),3)</f>
        <v>60</v>
      </c>
      <c r="AM40" s="50">
        <f>LARGE(($H40,$J40,$L40,$N40,$P40,$R40,$X40,$Z40,$AB40,$AD40,$T40,$V40,$AF40,$AH40),4)</f>
        <v>55</v>
      </c>
      <c r="AN40" s="50">
        <f>LARGE(($H40,$J40,$L40,$N40,$P40,$R40,$X40,$Z40,$AB40,$AD40,$T40,$V40,$AF40,$AH40),5)</f>
        <v>40</v>
      </c>
      <c r="AO40" s="50">
        <f>LARGE(($H40,$J40,$L40,$N40,$P40,$R40,$X40,$Z40,$AB40,$AD40,$T40,$V40,$AF40,$AH40),6)</f>
        <v>0</v>
      </c>
      <c r="AP40" s="50">
        <f>LARGE(($H40,$J40,$L40,$N40,$P40,$R40,$X40,$Z40,$AB40,$AD40,$T40,$V40,$AF40,$AH40),7)</f>
        <v>0</v>
      </c>
      <c r="AQ40" s="91">
        <f>LARGE(($H40,$J40,$L40,$N40,$P40,$R40,$X40,$Z40,$AB40,$AD40,$T40,$V40,$AF40,$AH40),8)</f>
        <v>0</v>
      </c>
      <c r="AR40" s="91">
        <f>LARGE(($H40,$J40,$L40,$N40,$P40,$R40,$X40,$Z40,$AB40,$AD40,$T40,$V40,$AF40,$AH40),9)</f>
        <v>0</v>
      </c>
      <c r="AS40" s="91">
        <f>LARGE(($H40,$J40,$L40,$N40,$P40,$R40,$X40,$Z40,$AB40,$AD40,$T40,$V40,$AF40,$AH40),10)</f>
        <v>0</v>
      </c>
      <c r="AT40" s="91">
        <f>LARGE(($H40,$J40,$L40,$N40,$P40,$R40,$X40,$Z40,$AB40,$AD40,$T40,$V40,$AF40,$AH40),11)</f>
        <v>0</v>
      </c>
      <c r="AU40" s="91">
        <f>LARGE(($H40,$J40,$L40,$N40,$P40,$R40,$X40,$Z40,$AB40,$AD40,$T40,$V40,$AF40,$AH40),12)</f>
        <v>0</v>
      </c>
      <c r="AV40" s="91">
        <f>LARGE(($H40,$J40,$L40,$N40,$P40,$R40,$X40,$Z40,$AB40,$AD40,$T40,$V40,$AF40,$AH40),13)</f>
        <v>0</v>
      </c>
      <c r="AW40" s="95">
        <f>LARGE(($H40,$J40,$L40,$N40,$P40,$R40,$X40,$Z40,$AB40,$AD40,$T40,$V40,$AF40,$AH40),14)</f>
        <v>0</v>
      </c>
    </row>
    <row r="41" spans="1:49" x14ac:dyDescent="0.25">
      <c r="A41" s="59" t="s">
        <v>1231</v>
      </c>
      <c r="B41" s="92">
        <v>11</v>
      </c>
      <c r="C41" s="51" t="s">
        <v>372</v>
      </c>
      <c r="D41" s="75">
        <v>2007</v>
      </c>
      <c r="E41" s="77" t="s">
        <v>265</v>
      </c>
      <c r="F41" s="102">
        <f t="shared" si="2"/>
        <v>319</v>
      </c>
      <c r="G41" s="54">
        <v>10</v>
      </c>
      <c r="H41" s="55">
        <f>IF(G41="",0,LOOKUP(G41,[1]Poängberäkning!$A$3:$A$53,[1]Poängberäkning!$B$3:$B$53))</f>
        <v>42</v>
      </c>
      <c r="I41" s="54">
        <v>10</v>
      </c>
      <c r="J41" s="55">
        <f>IF(I41="",0,LOOKUP(I41,[1]Poängberäkning!$A$3:$A$53,[1]Poängberäkning!$B$3:$B$53))</f>
        <v>42</v>
      </c>
      <c r="K41" s="67">
        <v>8</v>
      </c>
      <c r="L41" s="68">
        <f>IF(K41="",0,LOOKUP(K41,[1]Poängberäkning!$A$3:$A$53,[1]Poängberäkning!$B$3:$B$53))</f>
        <v>46</v>
      </c>
      <c r="M41" s="67">
        <v>11</v>
      </c>
      <c r="N41" s="68">
        <f>IF(M41="",0,LOOKUP(M41,[1]Poängberäkning!$A$3:$A$53,[1]Poängberäkning!$B$3:$B$53))</f>
        <v>40</v>
      </c>
      <c r="O41" s="54">
        <v>11</v>
      </c>
      <c r="P41" s="55">
        <f>IF(O41="",0,LOOKUP(O41,[1]Poängberäkning!$A$3:$A$53,[1]Poängberäkning!$B$3:$B$53))</f>
        <v>40</v>
      </c>
      <c r="Q41" s="54">
        <v>5</v>
      </c>
      <c r="R41" s="55">
        <f>IF(Q41="",0,LOOKUP(Q41,[1]Poängberäkning!$A$3:$A$53,[1]Poängberäkning!$B$3:$B$53))</f>
        <v>55</v>
      </c>
      <c r="S41" s="67">
        <v>7</v>
      </c>
      <c r="T41" s="68">
        <f>IF(S41="",0,LOOKUP(S41,[1]Poängberäkning!$A$3:$A$53,[1]Poängberäkning!$B$3:$B$53))</f>
        <v>48</v>
      </c>
      <c r="U41" s="67">
        <v>10</v>
      </c>
      <c r="V41" s="68">
        <f>IF(U41="",0,LOOKUP(U41,[1]Poängberäkning!$A$3:$A$53,[1]Poängberäkning!$B$3:$B$53))</f>
        <v>42</v>
      </c>
      <c r="W41" s="54">
        <v>11</v>
      </c>
      <c r="X41" s="55">
        <f>IF(W41="",0,LOOKUP(W41,[1]Poängberäkning!$A$3:$A$53,[1]Poängberäkning!$B$3:$B$53))</f>
        <v>40</v>
      </c>
      <c r="Y41" s="54">
        <v>9</v>
      </c>
      <c r="Z41" s="55">
        <f>IF(Y41="",0,LOOKUP(Y41,[1]Poängberäkning!$A$3:$A$53,[1]Poängberäkning!$B$3:$B$53))</f>
        <v>44</v>
      </c>
      <c r="AA41" s="67"/>
      <c r="AB41" s="68">
        <f>IF(AA41="",0,LOOKUP(AA41,[1]Poängberäkning!$A$3:$A$53,[1]Poängberäkning!$B$3:$B$53))</f>
        <v>0</v>
      </c>
      <c r="AC41" s="67"/>
      <c r="AD41" s="68">
        <f>IF(AC41="",0,LOOKUP(AC41,[1]Poängberäkning!$A$3:$A$53,[1]Poängberäkning!$B$3:$B$53))</f>
        <v>0</v>
      </c>
      <c r="AE41" s="54"/>
      <c r="AF41" s="55">
        <f>IF(AE41="",0,LOOKUP(AE41,[1]Poängberäkning!$A$3:$A$53,[1]Poängberäkning!$B$3:$B$53))</f>
        <v>0</v>
      </c>
      <c r="AG41" s="54"/>
      <c r="AH41" s="55">
        <f>IF(AG41="",0,LOOKUP(AG41,[1]Poängberäkning!$A$3:$A$53,[1]Poängberäkning!$B$3:$B$53))</f>
        <v>0</v>
      </c>
      <c r="AI41" s="88"/>
      <c r="AJ41" s="50">
        <f>LARGE(($H41,$J41,$L41,$N41,$P41,$R41,$X41,$Z41,$AB41,$AD41,$T41,$V41,$AF41,$AH41),1)</f>
        <v>55</v>
      </c>
      <c r="AK41" s="50">
        <f>LARGE(($H41,$J41,$L41,$N41,$P41,$R41,$X41,$Z41,$AB41,$AD41,$T41,$V41,$AF41,$AH41),2)</f>
        <v>48</v>
      </c>
      <c r="AL41" s="50">
        <f>LARGE(($H41,$J41,$L41,$N41,$P41,$R41,$X41,$Z41,$AB41,$AD41,$T41,$V41,$AF41,$AH41),3)</f>
        <v>46</v>
      </c>
      <c r="AM41" s="50">
        <f>LARGE(($H41,$J41,$L41,$N41,$P41,$R41,$X41,$Z41,$AB41,$AD41,$T41,$V41,$AF41,$AH41),4)</f>
        <v>44</v>
      </c>
      <c r="AN41" s="50">
        <f>LARGE(($H41,$J41,$L41,$N41,$P41,$R41,$X41,$Z41,$AB41,$AD41,$T41,$V41,$AF41,$AH41),5)</f>
        <v>42</v>
      </c>
      <c r="AO41" s="50">
        <f>LARGE(($H41,$J41,$L41,$N41,$P41,$R41,$X41,$Z41,$AB41,$AD41,$T41,$V41,$AF41,$AH41),6)</f>
        <v>42</v>
      </c>
      <c r="AP41" s="50">
        <f>LARGE(($H41,$J41,$L41,$N41,$P41,$R41,$X41,$Z41,$AB41,$AD41,$T41,$V41,$AF41,$AH41),7)</f>
        <v>42</v>
      </c>
      <c r="AQ41" s="91">
        <f>LARGE(($H41,$J41,$L41,$N41,$P41,$R41,$X41,$Z41,$AB41,$AD41,$T41,$V41,$AF41,$AH41),8)</f>
        <v>40</v>
      </c>
      <c r="AR41" s="91">
        <f>LARGE(($H41,$J41,$L41,$N41,$P41,$R41,$X41,$Z41,$AB41,$AD41,$T41,$V41,$AF41,$AH41),9)</f>
        <v>40</v>
      </c>
      <c r="AS41" s="91">
        <f>LARGE(($H41,$J41,$L41,$N41,$P41,$R41,$X41,$Z41,$AB41,$AD41,$T41,$V41,$AF41,$AH41),10)</f>
        <v>40</v>
      </c>
      <c r="AT41" s="91">
        <f>LARGE(($H41,$J41,$L41,$N41,$P41,$R41,$X41,$Z41,$AB41,$AD41,$T41,$V41,$AF41,$AH41),11)</f>
        <v>0</v>
      </c>
      <c r="AU41" s="91">
        <f>LARGE(($H41,$J41,$L41,$N41,$P41,$R41,$X41,$Z41,$AB41,$AD41,$T41,$V41,$AF41,$AH41),12)</f>
        <v>0</v>
      </c>
      <c r="AV41" s="91">
        <f>LARGE(($H41,$J41,$L41,$N41,$P41,$R41,$X41,$Z41,$AB41,$AD41,$T41,$V41,$AF41,$AH41),13)</f>
        <v>0</v>
      </c>
      <c r="AW41" s="95">
        <f>LARGE(($H41,$J41,$L41,$N41,$P41,$R41,$X41,$Z41,$AB41,$AD41,$T41,$V41,$AF41,$AH41),14)</f>
        <v>0</v>
      </c>
    </row>
    <row r="42" spans="1:49" x14ac:dyDescent="0.25">
      <c r="A42" s="59" t="s">
        <v>1231</v>
      </c>
      <c r="B42" s="92">
        <v>12</v>
      </c>
      <c r="C42" s="51" t="s">
        <v>368</v>
      </c>
      <c r="D42" s="75">
        <v>2007</v>
      </c>
      <c r="E42" s="77" t="s">
        <v>143</v>
      </c>
      <c r="F42" s="102">
        <f t="shared" si="2"/>
        <v>316</v>
      </c>
      <c r="G42" s="54">
        <v>9</v>
      </c>
      <c r="H42" s="55">
        <f>IF(G42="",0,LOOKUP(G42,[1]Poängberäkning!$A$3:$A$53,[1]Poängberäkning!$B$3:$B$53))</f>
        <v>44</v>
      </c>
      <c r="I42" s="54">
        <v>8</v>
      </c>
      <c r="J42" s="55">
        <f>IF(I42="",0,LOOKUP(I42,[1]Poängberäkning!$A$3:$A$53,[1]Poängberäkning!$B$3:$B$53))</f>
        <v>46</v>
      </c>
      <c r="K42" s="67">
        <v>9</v>
      </c>
      <c r="L42" s="68">
        <f>IF(K42="",0,LOOKUP(K42,[1]Poängberäkning!$A$3:$A$53,[1]Poängberäkning!$B$3:$B$53))</f>
        <v>44</v>
      </c>
      <c r="M42" s="67">
        <v>9</v>
      </c>
      <c r="N42" s="68">
        <f>IF(M42="",0,LOOKUP(M42,[1]Poängberäkning!$A$3:$A$53,[1]Poängberäkning!$B$3:$B$53))</f>
        <v>44</v>
      </c>
      <c r="O42" s="54">
        <v>10</v>
      </c>
      <c r="P42" s="55">
        <f>IF(O42="",0,LOOKUP(O42,[1]Poängberäkning!$A$3:$A$53,[1]Poängberäkning!$B$3:$B$53))</f>
        <v>42</v>
      </c>
      <c r="Q42" s="54">
        <v>6</v>
      </c>
      <c r="R42" s="55">
        <f>IF(Q42="",0,LOOKUP(Q42,[1]Poängberäkning!$A$3:$A$53,[1]Poängberäkning!$B$3:$B$53))</f>
        <v>50</v>
      </c>
      <c r="S42" s="67">
        <v>9</v>
      </c>
      <c r="T42" s="68">
        <f>IF(S42="",0,LOOKUP(S42,[1]Poängberäkning!$A$3:$A$53,[1]Poängberäkning!$B$3:$B$53))</f>
        <v>44</v>
      </c>
      <c r="U42" s="67">
        <v>9</v>
      </c>
      <c r="V42" s="68">
        <f>IF(U42="",0,LOOKUP(U42,[1]Poängberäkning!$A$3:$A$53,[1]Poängberäkning!$B$3:$B$53))</f>
        <v>44</v>
      </c>
      <c r="W42" s="54">
        <v>9</v>
      </c>
      <c r="X42" s="55">
        <f>IF(W42="",0,LOOKUP(W42,[1]Poängberäkning!$A$3:$A$53,[1]Poängberäkning!$B$3:$B$53))</f>
        <v>44</v>
      </c>
      <c r="Y42" s="54">
        <v>10</v>
      </c>
      <c r="Z42" s="55">
        <f>IF(Y42="",0,LOOKUP(Y42,[1]Poängberäkning!$A$3:$A$53,[1]Poängberäkning!$B$3:$B$53))</f>
        <v>42</v>
      </c>
      <c r="AA42" s="67"/>
      <c r="AB42" s="68">
        <f>IF(AA42="",0,LOOKUP(AA42,[1]Poängberäkning!$A$3:$A$53,[1]Poängberäkning!$B$3:$B$53))</f>
        <v>0</v>
      </c>
      <c r="AC42" s="67"/>
      <c r="AD42" s="68">
        <f>IF(AC42="",0,LOOKUP(AC42,[1]Poängberäkning!$A$3:$A$53,[1]Poängberäkning!$B$3:$B$53))</f>
        <v>0</v>
      </c>
      <c r="AE42" s="54"/>
      <c r="AF42" s="55">
        <f>IF(AE42="",0,LOOKUP(AE42,[1]Poängberäkning!$A$3:$A$53,[1]Poängberäkning!$B$3:$B$53))</f>
        <v>0</v>
      </c>
      <c r="AG42" s="54"/>
      <c r="AH42" s="55">
        <f>IF(AG42="",0,LOOKUP(AG42,[1]Poängberäkning!$A$3:$A$53,[1]Poängberäkning!$B$3:$B$53))</f>
        <v>0</v>
      </c>
      <c r="AI42" s="88"/>
      <c r="AJ42" s="50">
        <f>LARGE(($H42,$J42,$L42,$N42,$P42,$R42,$X42,$Z42,$AB42,$AD42,$T42,$V42,$AF42,$AH42),1)</f>
        <v>50</v>
      </c>
      <c r="AK42" s="50">
        <f>LARGE(($H42,$J42,$L42,$N42,$P42,$R42,$X42,$Z42,$AB42,$AD42,$T42,$V42,$AF42,$AH42),2)</f>
        <v>46</v>
      </c>
      <c r="AL42" s="50">
        <f>LARGE(($H42,$J42,$L42,$N42,$P42,$R42,$X42,$Z42,$AB42,$AD42,$T42,$V42,$AF42,$AH42),3)</f>
        <v>44</v>
      </c>
      <c r="AM42" s="50">
        <f>LARGE(($H42,$J42,$L42,$N42,$P42,$R42,$X42,$Z42,$AB42,$AD42,$T42,$V42,$AF42,$AH42),4)</f>
        <v>44</v>
      </c>
      <c r="AN42" s="50">
        <f>LARGE(($H42,$J42,$L42,$N42,$P42,$R42,$X42,$Z42,$AB42,$AD42,$T42,$V42,$AF42,$AH42),5)</f>
        <v>44</v>
      </c>
      <c r="AO42" s="50">
        <f>LARGE(($H42,$J42,$L42,$N42,$P42,$R42,$X42,$Z42,$AB42,$AD42,$T42,$V42,$AF42,$AH42),6)</f>
        <v>44</v>
      </c>
      <c r="AP42" s="50">
        <f>LARGE(($H42,$J42,$L42,$N42,$P42,$R42,$X42,$Z42,$AB42,$AD42,$T42,$V42,$AF42,$AH42),7)</f>
        <v>44</v>
      </c>
      <c r="AQ42" s="91">
        <f>LARGE(($H42,$J42,$L42,$N42,$P42,$R42,$X42,$Z42,$AB42,$AD42,$T42,$V42,$AF42,$AH42),8)</f>
        <v>44</v>
      </c>
      <c r="AR42" s="91">
        <f>LARGE(($H42,$J42,$L42,$N42,$P42,$R42,$X42,$Z42,$AB42,$AD42,$T42,$V42,$AF42,$AH42),9)</f>
        <v>42</v>
      </c>
      <c r="AS42" s="91">
        <f>LARGE(($H42,$J42,$L42,$N42,$P42,$R42,$X42,$Z42,$AB42,$AD42,$T42,$V42,$AF42,$AH42),10)</f>
        <v>42</v>
      </c>
      <c r="AT42" s="91">
        <f>LARGE(($H42,$J42,$L42,$N42,$P42,$R42,$X42,$Z42,$AB42,$AD42,$T42,$V42,$AF42,$AH42),11)</f>
        <v>0</v>
      </c>
      <c r="AU42" s="91">
        <f>LARGE(($H42,$J42,$L42,$N42,$P42,$R42,$X42,$Z42,$AB42,$AD42,$T42,$V42,$AF42,$AH42),12)</f>
        <v>0</v>
      </c>
      <c r="AV42" s="91">
        <f>LARGE(($H42,$J42,$L42,$N42,$P42,$R42,$X42,$Z42,$AB42,$AD42,$T42,$V42,$AF42,$AH42),13)</f>
        <v>0</v>
      </c>
      <c r="AW42" s="95">
        <f>LARGE(($H42,$J42,$L42,$N42,$P42,$R42,$X42,$Z42,$AB42,$AD42,$T42,$V42,$AF42,$AH42),14)</f>
        <v>0</v>
      </c>
    </row>
    <row r="43" spans="1:49" x14ac:dyDescent="0.25">
      <c r="A43" s="59" t="s">
        <v>1231</v>
      </c>
      <c r="B43" s="92"/>
      <c r="C43" s="51"/>
      <c r="D43" s="75"/>
      <c r="E43" s="77"/>
      <c r="F43" s="102"/>
      <c r="G43" s="54"/>
      <c r="H43" s="55">
        <f>IF(G43="",0,LOOKUP(G43,[1]Poängberäkning!$A$3:$A$53,[1]Poängberäkning!$B$3:$B$53))</f>
        <v>0</v>
      </c>
      <c r="I43" s="54"/>
      <c r="J43" s="55">
        <f>IF(I43="",0,LOOKUP(I43,[1]Poängberäkning!$A$3:$A$53,[1]Poängberäkning!$B$3:$B$53))</f>
        <v>0</v>
      </c>
      <c r="K43" s="67"/>
      <c r="L43" s="68">
        <f>IF(K43="",0,LOOKUP(K43,[1]Poängberäkning!$A$3:$A$53,[1]Poängberäkning!$B$3:$B$53))</f>
        <v>0</v>
      </c>
      <c r="M43" s="67"/>
      <c r="N43" s="68">
        <f>IF(M43="",0,LOOKUP(M43,[1]Poängberäkning!$A$3:$A$53,[1]Poängberäkning!$B$3:$B$53))</f>
        <v>0</v>
      </c>
      <c r="O43" s="54"/>
      <c r="P43" s="55">
        <f>IF(O43="",0,LOOKUP(O43,[1]Poängberäkning!$A$3:$A$53,[1]Poängberäkning!$B$3:$B$53))</f>
        <v>0</v>
      </c>
      <c r="Q43" s="54"/>
      <c r="R43" s="55">
        <f>IF(Q43="",0,LOOKUP(Q43,[1]Poängberäkning!$A$3:$A$53,[1]Poängberäkning!$B$3:$B$53))</f>
        <v>0</v>
      </c>
      <c r="S43" s="67"/>
      <c r="T43" s="68">
        <f>IF(S43="",0,LOOKUP(S43,[1]Poängberäkning!$A$3:$A$53,[1]Poängberäkning!$B$3:$B$53))</f>
        <v>0</v>
      </c>
      <c r="U43" s="67"/>
      <c r="V43" s="68">
        <f>IF(U43="",0,LOOKUP(U43,[1]Poängberäkning!$A$3:$A$53,[1]Poängberäkning!$B$3:$B$53))</f>
        <v>0</v>
      </c>
      <c r="W43" s="54"/>
      <c r="X43" s="55">
        <f>IF(W43="",0,LOOKUP(W43,[1]Poängberäkning!$A$3:$A$53,[1]Poängberäkning!$B$3:$B$53))</f>
        <v>0</v>
      </c>
      <c r="Y43" s="54"/>
      <c r="Z43" s="55">
        <f>IF(Y43="",0,LOOKUP(Y43,[1]Poängberäkning!$A$3:$A$53,[1]Poängberäkning!$B$3:$B$53))</f>
        <v>0</v>
      </c>
      <c r="AA43" s="67"/>
      <c r="AB43" s="68">
        <f>IF(AA43="",0,LOOKUP(AA43,[1]Poängberäkning!$A$3:$A$53,[1]Poängberäkning!$B$3:$B$53))</f>
        <v>0</v>
      </c>
      <c r="AC43" s="67"/>
      <c r="AD43" s="68">
        <f>IF(AC43="",0,LOOKUP(AC43,[1]Poängberäkning!$A$3:$A$53,[1]Poängberäkning!$B$3:$B$53))</f>
        <v>0</v>
      </c>
      <c r="AE43" s="54"/>
      <c r="AF43" s="55">
        <f>IF(AE43="",0,LOOKUP(AE43,[1]Poängberäkning!$A$3:$A$53,[1]Poängberäkning!$B$3:$B$53))</f>
        <v>0</v>
      </c>
      <c r="AG43" s="54"/>
      <c r="AH43" s="55">
        <f>IF(AG43="",0,LOOKUP(AG43,[1]Poängberäkning!$A$3:$A$53,[1]Poängberäkning!$B$3:$B$53))</f>
        <v>0</v>
      </c>
      <c r="AI43" s="88"/>
      <c r="AJ43" s="50">
        <f>LARGE(($H43,$J43,$L43,$N43,$P43,$R43,$X43,$Z43,$AB43,$AD43,$T43,$V43,$AF43,$AH43),1)</f>
        <v>0</v>
      </c>
      <c r="AK43" s="50">
        <f>LARGE(($H43,$J43,$L43,$N43,$P43,$R43,$X43,$Z43,$AB43,$AD43,$T43,$V43,$AF43,$AH43),2)</f>
        <v>0</v>
      </c>
      <c r="AL43" s="50">
        <f>LARGE(($H43,$J43,$L43,$N43,$P43,$R43,$X43,$Z43,$AB43,$AD43,$T43,$V43,$AF43,$AH43),3)</f>
        <v>0</v>
      </c>
      <c r="AM43" s="50">
        <f>LARGE(($H43,$J43,$L43,$N43,$P43,$R43,$X43,$Z43,$AB43,$AD43,$T43,$V43,$AF43,$AH43),4)</f>
        <v>0</v>
      </c>
      <c r="AN43" s="50">
        <f>LARGE(($H43,$J43,$L43,$N43,$P43,$R43,$X43,$Z43,$AB43,$AD43,$T43,$V43,$AF43,$AH43),5)</f>
        <v>0</v>
      </c>
      <c r="AO43" s="50">
        <f>LARGE(($H43,$J43,$L43,$N43,$P43,$R43,$X43,$Z43,$AB43,$AD43,$T43,$V43,$AF43,$AH43),6)</f>
        <v>0</v>
      </c>
      <c r="AP43" s="50">
        <f>LARGE(($H43,$J43,$L43,$N43,$P43,$R43,$X43,$Z43,$AB43,$AD43,$T43,$V43,$AF43,$AH43),7)</f>
        <v>0</v>
      </c>
      <c r="AQ43" s="91">
        <f>LARGE(($H43,$J43,$L43,$N43,$P43,$R43,$X43,$Z43,$AB43,$AD43,$T43,$V43,$AF43,$AH43),8)</f>
        <v>0</v>
      </c>
      <c r="AR43" s="91">
        <f>LARGE(($H43,$J43,$L43,$N43,$P43,$R43,$X43,$Z43,$AB43,$AD43,$T43,$V43,$AF43,$AH43),9)</f>
        <v>0</v>
      </c>
      <c r="AS43" s="91">
        <f>LARGE(($H43,$J43,$L43,$N43,$P43,$R43,$X43,$Z43,$AB43,$AD43,$T43,$V43,$AF43,$AH43),10)</f>
        <v>0</v>
      </c>
      <c r="AT43" s="91">
        <f>LARGE(($H43,$J43,$L43,$N43,$P43,$R43,$X43,$Z43,$AB43,$AD43,$T43,$V43,$AF43,$AH43),11)</f>
        <v>0</v>
      </c>
      <c r="AU43" s="91">
        <f>LARGE(($H43,$J43,$L43,$N43,$P43,$R43,$X43,$Z43,$AB43,$AD43,$T43,$V43,$AF43,$AH43),12)</f>
        <v>0</v>
      </c>
      <c r="AV43" s="91">
        <f>LARGE(($H43,$J43,$L43,$N43,$P43,$R43,$X43,$Z43,$AB43,$AD43,$T43,$V43,$AF43,$AH43),13)</f>
        <v>0</v>
      </c>
      <c r="AW43" s="95">
        <f>LARGE(($H43,$J43,$L43,$N43,$P43,$R43,$X43,$Z43,$AB43,$AD43,$T43,$V43,$AF43,$AH43),14)</f>
        <v>0</v>
      </c>
    </row>
    <row r="44" spans="1:49" x14ac:dyDescent="0.25">
      <c r="A44" s="79"/>
      <c r="B44" s="81"/>
      <c r="C44" s="80"/>
      <c r="D44" s="81"/>
      <c r="E44" s="82"/>
      <c r="F44" s="103"/>
      <c r="G44" s="83"/>
      <c r="H44" s="84"/>
      <c r="I44" s="83"/>
      <c r="J44" s="84"/>
      <c r="K44" s="83"/>
      <c r="L44" s="84"/>
      <c r="M44" s="83"/>
      <c r="N44" s="84"/>
      <c r="O44" s="83"/>
      <c r="P44" s="84"/>
      <c r="Q44" s="83"/>
      <c r="R44" s="84"/>
      <c r="S44" s="83"/>
      <c r="T44" s="84"/>
      <c r="U44" s="83"/>
      <c r="V44" s="84"/>
      <c r="W44" s="83"/>
      <c r="X44" s="84"/>
      <c r="Y44" s="83"/>
      <c r="Z44" s="84"/>
      <c r="AA44" s="83"/>
      <c r="AB44" s="84"/>
      <c r="AC44" s="83"/>
      <c r="AD44" s="84"/>
      <c r="AE44" s="83"/>
      <c r="AF44" s="84"/>
      <c r="AG44" s="83"/>
      <c r="AH44" s="84"/>
      <c r="AI44" s="88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7"/>
    </row>
    <row r="45" spans="1:49" x14ac:dyDescent="0.25">
      <c r="A45" s="59" t="s">
        <v>1232</v>
      </c>
      <c r="B45" s="92">
        <v>1</v>
      </c>
      <c r="C45" s="51" t="s">
        <v>390</v>
      </c>
      <c r="D45" s="75">
        <v>2006</v>
      </c>
      <c r="E45" s="77" t="s">
        <v>164</v>
      </c>
      <c r="F45" s="102">
        <f t="shared" ref="F45:F54" si="3">SUM(AJ45:AP45)</f>
        <v>650</v>
      </c>
      <c r="G45" s="54">
        <v>99</v>
      </c>
      <c r="H45" s="55">
        <f>IF(G45="",0,LOOKUP(G45,[1]Poängberäkning!$A$3:$A$53,[1]Poängberäkning!$B$3:$B$53))</f>
        <v>0</v>
      </c>
      <c r="I45" s="54">
        <v>99</v>
      </c>
      <c r="J45" s="55">
        <f>IF(I45="",0,LOOKUP(I45,[1]Poängberäkning!$A$3:$A$53,[1]Poängberäkning!$B$3:$B$53))</f>
        <v>0</v>
      </c>
      <c r="K45" s="67">
        <v>1</v>
      </c>
      <c r="L45" s="68">
        <f>IF(K45="",0,LOOKUP(K45,[1]Poängberäkning!$A$3:$A$53,[1]Poängberäkning!$B$3:$B$53))</f>
        <v>100</v>
      </c>
      <c r="M45" s="67">
        <v>3</v>
      </c>
      <c r="N45" s="68">
        <f>IF(M45="",0,LOOKUP(M45,[1]Poängberäkning!$A$3:$A$53,[1]Poängberäkning!$B$3:$B$53))</f>
        <v>70</v>
      </c>
      <c r="O45" s="54">
        <v>1</v>
      </c>
      <c r="P45" s="55">
        <f>IF(O45="",0,LOOKUP(O45,[1]Poängberäkning!$A$3:$A$53,[1]Poängberäkning!$B$3:$B$53))</f>
        <v>100</v>
      </c>
      <c r="Q45" s="54">
        <v>2</v>
      </c>
      <c r="R45" s="55">
        <f>IF(Q45="",0,LOOKUP(Q45,[1]Poängberäkning!$A$3:$A$53,[1]Poängberäkning!$B$3:$B$53))</f>
        <v>80</v>
      </c>
      <c r="S45" s="67">
        <v>1</v>
      </c>
      <c r="T45" s="68">
        <f>IF(S45="",0,LOOKUP(S45,[1]Poängberäkning!$A$3:$A$53,[1]Poängberäkning!$B$3:$B$53))</f>
        <v>100</v>
      </c>
      <c r="U45" s="67">
        <v>3</v>
      </c>
      <c r="V45" s="68">
        <f>IF(U45="",0,LOOKUP(U45,[1]Poängberäkning!$A$3:$A$53,[1]Poängberäkning!$B$3:$B$53))</f>
        <v>70</v>
      </c>
      <c r="W45" s="54">
        <v>1</v>
      </c>
      <c r="X45" s="55">
        <f>IF(W45="",0,LOOKUP(W45,[1]Poängberäkning!$A$3:$A$53,[1]Poängberäkning!$B$3:$B$53))</f>
        <v>100</v>
      </c>
      <c r="Y45" s="54">
        <v>1</v>
      </c>
      <c r="Z45" s="55">
        <f>IF(Y45="",0,LOOKUP(Y45,[1]Poängberäkning!$A$3:$A$53,[1]Poängberäkning!$B$3:$B$53))</f>
        <v>100</v>
      </c>
      <c r="AA45" s="67"/>
      <c r="AB45" s="68">
        <f>IF(AA45="",0,LOOKUP(AA45,[1]Poängberäkning!$A$3:$A$53,[1]Poängberäkning!$B$3:$B$53))</f>
        <v>0</v>
      </c>
      <c r="AC45" s="67"/>
      <c r="AD45" s="68">
        <f>IF(AC45="",0,LOOKUP(AC45,[1]Poängberäkning!$A$3:$A$53,[1]Poängberäkning!$B$3:$B$53))</f>
        <v>0</v>
      </c>
      <c r="AE45" s="54"/>
      <c r="AF45" s="55">
        <f>IF(AE45="",0,LOOKUP(AE45,[1]Poängberäkning!$A$3:$A$53,[1]Poängberäkning!$B$3:$B$53))</f>
        <v>0</v>
      </c>
      <c r="AG45" s="54"/>
      <c r="AH45" s="55">
        <f>IF(AG45="",0,LOOKUP(AG45,[1]Poängberäkning!$A$3:$A$53,[1]Poängberäkning!$B$3:$B$53))</f>
        <v>0</v>
      </c>
      <c r="AI45" s="88"/>
      <c r="AJ45" s="50">
        <f>LARGE(($H45,$J45,$L45,$N45,$P45,$R45,$X45,$Z45,$AB45,$AD45,$T45,$V45,$AF45,$AH45),1)</f>
        <v>100</v>
      </c>
      <c r="AK45" s="50">
        <f>LARGE(($H45,$J45,$L45,$N45,$P45,$R45,$X45,$Z45,$AB45,$AD45,$T45,$V45,$AF45,$AH45),2)</f>
        <v>100</v>
      </c>
      <c r="AL45" s="50">
        <f>LARGE(($H45,$J45,$L45,$N45,$P45,$R45,$X45,$Z45,$AB45,$AD45,$T45,$V45,$AF45,$AH45),3)</f>
        <v>100</v>
      </c>
      <c r="AM45" s="50">
        <f>LARGE(($H45,$J45,$L45,$N45,$P45,$R45,$X45,$Z45,$AB45,$AD45,$T45,$V45,$AF45,$AH45),4)</f>
        <v>100</v>
      </c>
      <c r="AN45" s="50">
        <f>LARGE(($H45,$J45,$L45,$N45,$P45,$R45,$X45,$Z45,$AB45,$AD45,$T45,$V45,$AF45,$AH45),5)</f>
        <v>100</v>
      </c>
      <c r="AO45" s="50">
        <f>LARGE(($H45,$J45,$L45,$N45,$P45,$R45,$X45,$Z45,$AB45,$AD45,$T45,$V45,$AF45,$AH45),6)</f>
        <v>80</v>
      </c>
      <c r="AP45" s="50">
        <f>LARGE(($H45,$J45,$L45,$N45,$P45,$R45,$X45,$Z45,$AB45,$AD45,$T45,$V45,$AF45,$AH45),7)</f>
        <v>70</v>
      </c>
      <c r="AQ45" s="91">
        <f>LARGE(($H45,$J45,$L45,$N45,$P45,$R45,$X45,$Z45,$AB45,$AD45,$T45,$V45,$AF45,$AH45),8)</f>
        <v>70</v>
      </c>
      <c r="AR45" s="91">
        <f>LARGE(($H45,$J45,$L45,$N45,$P45,$R45,$X45,$Z45,$AB45,$AD45,$T45,$V45,$AF45,$AH45),9)</f>
        <v>0</v>
      </c>
      <c r="AS45" s="91">
        <f>LARGE(($H45,$J45,$L45,$N45,$P45,$R45,$X45,$Z45,$AB45,$AD45,$T45,$V45,$AF45,$AH45),10)</f>
        <v>0</v>
      </c>
      <c r="AT45" s="91">
        <f>LARGE(($H45,$J45,$L45,$N45,$P45,$R45,$X45,$Z45,$AB45,$AD45,$T45,$V45,$AF45,$AH45),11)</f>
        <v>0</v>
      </c>
      <c r="AU45" s="91">
        <f>LARGE(($H45,$J45,$L45,$N45,$P45,$R45,$X45,$Z45,$AB45,$AD45,$T45,$V45,$AF45,$AH45),12)</f>
        <v>0</v>
      </c>
      <c r="AV45" s="91">
        <f>LARGE(($H45,$J45,$L45,$N45,$P45,$R45,$X45,$Z45,$AB45,$AD45,$T45,$V45,$AF45,$AH45),13)</f>
        <v>0</v>
      </c>
      <c r="AW45" s="95">
        <f>LARGE(($H45,$J45,$L45,$N45,$P45,$R45,$X45,$Z45,$AB45,$AD45,$T45,$V45,$AF45,$AH45),14)</f>
        <v>0</v>
      </c>
    </row>
    <row r="46" spans="1:49" x14ac:dyDescent="0.25">
      <c r="A46" s="59" t="s">
        <v>1232</v>
      </c>
      <c r="B46" s="92">
        <v>2</v>
      </c>
      <c r="C46" s="51" t="s">
        <v>381</v>
      </c>
      <c r="D46" s="75">
        <v>2006</v>
      </c>
      <c r="E46" s="77" t="s">
        <v>204</v>
      </c>
      <c r="F46" s="102">
        <f t="shared" si="3"/>
        <v>640</v>
      </c>
      <c r="G46" s="54"/>
      <c r="H46" s="55">
        <f>IF(G46="",0,LOOKUP(G46,[1]Poängberäkning!$A$3:$A$53,[1]Poängberäkning!$B$3:$B$53))</f>
        <v>0</v>
      </c>
      <c r="I46" s="54"/>
      <c r="J46" s="55">
        <f>IF(I46="",0,LOOKUP(I46,[1]Poängberäkning!$A$3:$A$53,[1]Poängberäkning!$B$3:$B$53))</f>
        <v>0</v>
      </c>
      <c r="K46" s="67">
        <v>5</v>
      </c>
      <c r="L46" s="68">
        <f>IF(K46="",0,LOOKUP(K46,[1]Poängberäkning!$A$3:$A$53,[1]Poängberäkning!$B$3:$B$53))</f>
        <v>55</v>
      </c>
      <c r="M46" s="67"/>
      <c r="N46" s="68">
        <f>IF(M46="",0,LOOKUP(M46,[1]Poängberäkning!$A$3:$A$53,[1]Poängberäkning!$B$3:$B$53))</f>
        <v>0</v>
      </c>
      <c r="O46" s="54">
        <v>2</v>
      </c>
      <c r="P46" s="55">
        <f>IF(O46="",0,LOOKUP(O46,[1]Poängberäkning!$A$3:$A$53,[1]Poängberäkning!$B$3:$B$53))</f>
        <v>80</v>
      </c>
      <c r="Q46" s="54">
        <v>1</v>
      </c>
      <c r="R46" s="55">
        <f>IF(Q46="",0,LOOKUP(Q46,[1]Poängberäkning!$A$3:$A$53,[1]Poängberäkning!$B$3:$B$53))</f>
        <v>100</v>
      </c>
      <c r="S46" s="67">
        <v>4</v>
      </c>
      <c r="T46" s="68">
        <f>IF(S46="",0,LOOKUP(S46,[1]Poängberäkning!$A$3:$A$53,[1]Poängberäkning!$B$3:$B$53))</f>
        <v>60</v>
      </c>
      <c r="U46" s="67">
        <v>2</v>
      </c>
      <c r="V46" s="68">
        <f>IF(U46="",0,LOOKUP(U46,[1]Poängberäkning!$A$3:$A$53,[1]Poängberäkning!$B$3:$B$53))</f>
        <v>80</v>
      </c>
      <c r="W46" s="54"/>
      <c r="X46" s="55">
        <f>IF(W46="",0,LOOKUP(W46,[1]Poängberäkning!$A$3:$A$53,[1]Poängberäkning!$B$3:$B$53))</f>
        <v>0</v>
      </c>
      <c r="Y46" s="54"/>
      <c r="Z46" s="55">
        <f>IF(Y46="",0,LOOKUP(Y46,[1]Poängberäkning!$A$3:$A$53,[1]Poängberäkning!$B$3:$B$53))</f>
        <v>0</v>
      </c>
      <c r="AA46" s="67">
        <v>2</v>
      </c>
      <c r="AB46" s="68">
        <f>IF(AA46="",0,LOOKUP(AA46,[1]Poängberäkning!$A$3:$A$53,[1]Poängberäkning!$B$3:$B$53))</f>
        <v>80</v>
      </c>
      <c r="AC46" s="67">
        <v>1</v>
      </c>
      <c r="AD46" s="68">
        <f>IF(AC46="",0,LOOKUP(AC46,[1]Poängberäkning!$A$3:$A$53,[1]Poängberäkning!$B$3:$B$53))</f>
        <v>100</v>
      </c>
      <c r="AE46" s="54">
        <v>1</v>
      </c>
      <c r="AF46" s="55">
        <f>IF(AE46="",0,LOOKUP(AE46,[1]Poängberäkning!$A$3:$A$53,[1]Poängberäkning!$B$3:$B$53))</f>
        <v>100</v>
      </c>
      <c r="AG46" s="54">
        <v>1</v>
      </c>
      <c r="AH46" s="55">
        <f>IF(AG46="",0,LOOKUP(AG46,[1]Poängberäkning!$A$3:$A$53,[1]Poängberäkning!$B$3:$B$53))</f>
        <v>100</v>
      </c>
      <c r="AI46" s="88"/>
      <c r="AJ46" s="50">
        <f>LARGE(($H46,$J46,$L46,$N46,$P46,$R46,$X46,$Z46,$AB46,$AD46,$T46,$V46,$AF46,$AH46),1)</f>
        <v>100</v>
      </c>
      <c r="AK46" s="50">
        <f>LARGE(($H46,$J46,$L46,$N46,$P46,$R46,$X46,$Z46,$AB46,$AD46,$T46,$V46,$AF46,$AH46),2)</f>
        <v>100</v>
      </c>
      <c r="AL46" s="50">
        <f>LARGE(($H46,$J46,$L46,$N46,$P46,$R46,$X46,$Z46,$AB46,$AD46,$T46,$V46,$AF46,$AH46),3)</f>
        <v>100</v>
      </c>
      <c r="AM46" s="50">
        <f>LARGE(($H46,$J46,$L46,$N46,$P46,$R46,$X46,$Z46,$AB46,$AD46,$T46,$V46,$AF46,$AH46),4)</f>
        <v>100</v>
      </c>
      <c r="AN46" s="50">
        <f>LARGE(($H46,$J46,$L46,$N46,$P46,$R46,$X46,$Z46,$AB46,$AD46,$T46,$V46,$AF46,$AH46),5)</f>
        <v>80</v>
      </c>
      <c r="AO46" s="50">
        <f>LARGE(($H46,$J46,$L46,$N46,$P46,$R46,$X46,$Z46,$AB46,$AD46,$T46,$V46,$AF46,$AH46),6)</f>
        <v>80</v>
      </c>
      <c r="AP46" s="50">
        <f>LARGE(($H46,$J46,$L46,$N46,$P46,$R46,$X46,$Z46,$AB46,$AD46,$T46,$V46,$AF46,$AH46),7)</f>
        <v>80</v>
      </c>
      <c r="AQ46" s="91">
        <f>LARGE(($H46,$J46,$L46,$N46,$P46,$R46,$X46,$Z46,$AB46,$AD46,$T46,$V46,$AF46,$AH46),8)</f>
        <v>60</v>
      </c>
      <c r="AR46" s="91">
        <f>LARGE(($H46,$J46,$L46,$N46,$P46,$R46,$X46,$Z46,$AB46,$AD46,$T46,$V46,$AF46,$AH46),9)</f>
        <v>55</v>
      </c>
      <c r="AS46" s="91">
        <f>LARGE(($H46,$J46,$L46,$N46,$P46,$R46,$X46,$Z46,$AB46,$AD46,$T46,$V46,$AF46,$AH46),10)</f>
        <v>0</v>
      </c>
      <c r="AT46" s="91">
        <f>LARGE(($H46,$J46,$L46,$N46,$P46,$R46,$X46,$Z46,$AB46,$AD46,$T46,$V46,$AF46,$AH46),11)</f>
        <v>0</v>
      </c>
      <c r="AU46" s="91">
        <f>LARGE(($H46,$J46,$L46,$N46,$P46,$R46,$X46,$Z46,$AB46,$AD46,$T46,$V46,$AF46,$AH46),12)</f>
        <v>0</v>
      </c>
      <c r="AV46" s="91">
        <f>LARGE(($H46,$J46,$L46,$N46,$P46,$R46,$X46,$Z46,$AB46,$AD46,$T46,$V46,$AF46,$AH46),13)</f>
        <v>0</v>
      </c>
      <c r="AW46" s="95">
        <f>LARGE(($H46,$J46,$L46,$N46,$P46,$R46,$X46,$Z46,$AB46,$AD46,$T46,$V46,$AF46,$AH46),14)</f>
        <v>0</v>
      </c>
    </row>
    <row r="47" spans="1:49" x14ac:dyDescent="0.25">
      <c r="A47" s="59" t="s">
        <v>1232</v>
      </c>
      <c r="B47" s="92">
        <v>3</v>
      </c>
      <c r="C47" s="51" t="s">
        <v>319</v>
      </c>
      <c r="D47" s="75">
        <v>2006</v>
      </c>
      <c r="E47" s="77" t="s">
        <v>137</v>
      </c>
      <c r="F47" s="102">
        <f t="shared" si="3"/>
        <v>620</v>
      </c>
      <c r="G47" s="54">
        <v>2</v>
      </c>
      <c r="H47" s="55">
        <f>IF(G47="",0,LOOKUP(G47,[1]Poängberäkning!$A$3:$A$53,[1]Poängberäkning!$B$3:$B$53))</f>
        <v>80</v>
      </c>
      <c r="I47" s="54">
        <v>2</v>
      </c>
      <c r="J47" s="55">
        <f>IF(I47="",0,LOOKUP(I47,[1]Poängberäkning!$A$3:$A$53,[1]Poängberäkning!$B$3:$B$53))</f>
        <v>80</v>
      </c>
      <c r="K47" s="67">
        <v>2</v>
      </c>
      <c r="L47" s="68">
        <f>IF(K47="",0,LOOKUP(K47,[1]Poängberäkning!$A$3:$A$53,[1]Poängberäkning!$B$3:$B$53))</f>
        <v>80</v>
      </c>
      <c r="M47" s="67">
        <v>1</v>
      </c>
      <c r="N47" s="68">
        <f>IF(M47="",0,LOOKUP(M47,[1]Poängberäkning!$A$3:$A$53,[1]Poängberäkning!$B$3:$B$53))</f>
        <v>100</v>
      </c>
      <c r="O47" s="54">
        <v>4</v>
      </c>
      <c r="P47" s="55">
        <f>IF(O47="",0,LOOKUP(O47,[1]Poängberäkning!$A$3:$A$53,[1]Poängberäkning!$B$3:$B$53))</f>
        <v>60</v>
      </c>
      <c r="Q47" s="54">
        <v>4</v>
      </c>
      <c r="R47" s="55">
        <f>IF(Q47="",0,LOOKUP(Q47,[1]Poängberäkning!$A$3:$A$53,[1]Poängberäkning!$B$3:$B$53))</f>
        <v>60</v>
      </c>
      <c r="S47" s="67">
        <v>2</v>
      </c>
      <c r="T47" s="68">
        <f>IF(S47="",0,LOOKUP(S47,[1]Poängberäkning!$A$3:$A$53,[1]Poängberäkning!$B$3:$B$53))</f>
        <v>80</v>
      </c>
      <c r="U47" s="67">
        <v>1</v>
      </c>
      <c r="V47" s="68">
        <f>IF(U47="",0,LOOKUP(U47,[1]Poängberäkning!$A$3:$A$53,[1]Poängberäkning!$B$3:$B$53))</f>
        <v>100</v>
      </c>
      <c r="W47" s="54">
        <v>3</v>
      </c>
      <c r="X47" s="55">
        <f>IF(W47="",0,LOOKUP(W47,[1]Poängberäkning!$A$3:$A$53,[1]Poängberäkning!$B$3:$B$53))</f>
        <v>70</v>
      </c>
      <c r="Y47" s="54">
        <v>2</v>
      </c>
      <c r="Z47" s="55">
        <f>IF(Y47="",0,LOOKUP(Y47,[1]Poängberäkning!$A$3:$A$53,[1]Poängberäkning!$B$3:$B$53))</f>
        <v>80</v>
      </c>
      <c r="AA47" s="67">
        <v>1</v>
      </c>
      <c r="AB47" s="68">
        <f>IF(AA47="",0,LOOKUP(AA47,[1]Poängberäkning!$A$3:$A$53,[1]Poängberäkning!$B$3:$B$53))</f>
        <v>100</v>
      </c>
      <c r="AC47" s="67">
        <v>2</v>
      </c>
      <c r="AD47" s="68">
        <f>IF(AC47="",0,LOOKUP(AC47,[1]Poängberäkning!$A$3:$A$53,[1]Poängberäkning!$B$3:$B$53))</f>
        <v>80</v>
      </c>
      <c r="AE47" s="54"/>
      <c r="AF47" s="55">
        <f>IF(AE47="",0,LOOKUP(AE47,[1]Poängberäkning!$A$3:$A$53,[1]Poängberäkning!$B$3:$B$53))</f>
        <v>0</v>
      </c>
      <c r="AG47" s="54"/>
      <c r="AH47" s="55">
        <f>IF(AG47="",0,LOOKUP(AG47,[1]Poängberäkning!$A$3:$A$53,[1]Poängberäkning!$B$3:$B$53))</f>
        <v>0</v>
      </c>
      <c r="AI47" s="88"/>
      <c r="AJ47" s="50">
        <f>LARGE(($H47,$J47,$L47,$N47,$P47,$R47,$X47,$Z47,$AB47,$AD47,$T47,$V47,$AF47,$AH47),1)</f>
        <v>100</v>
      </c>
      <c r="AK47" s="50">
        <f>LARGE(($H47,$J47,$L47,$N47,$P47,$R47,$X47,$Z47,$AB47,$AD47,$T47,$V47,$AF47,$AH47),2)</f>
        <v>100</v>
      </c>
      <c r="AL47" s="50">
        <f>LARGE(($H47,$J47,$L47,$N47,$P47,$R47,$X47,$Z47,$AB47,$AD47,$T47,$V47,$AF47,$AH47),3)</f>
        <v>100</v>
      </c>
      <c r="AM47" s="50">
        <f>LARGE(($H47,$J47,$L47,$N47,$P47,$R47,$X47,$Z47,$AB47,$AD47,$T47,$V47,$AF47,$AH47),4)</f>
        <v>80</v>
      </c>
      <c r="AN47" s="50">
        <f>LARGE(($H47,$J47,$L47,$N47,$P47,$R47,$X47,$Z47,$AB47,$AD47,$T47,$V47,$AF47,$AH47),5)</f>
        <v>80</v>
      </c>
      <c r="AO47" s="50">
        <f>LARGE(($H47,$J47,$L47,$N47,$P47,$R47,$X47,$Z47,$AB47,$AD47,$T47,$V47,$AF47,$AH47),6)</f>
        <v>80</v>
      </c>
      <c r="AP47" s="50">
        <f>LARGE(($H47,$J47,$L47,$N47,$P47,$R47,$X47,$Z47,$AB47,$AD47,$T47,$V47,$AF47,$AH47),7)</f>
        <v>80</v>
      </c>
      <c r="AQ47" s="91">
        <f>LARGE(($H47,$J47,$L47,$N47,$P47,$R47,$X47,$Z47,$AB47,$AD47,$T47,$V47,$AF47,$AH47),8)</f>
        <v>80</v>
      </c>
      <c r="AR47" s="91">
        <f>LARGE(($H47,$J47,$L47,$N47,$P47,$R47,$X47,$Z47,$AB47,$AD47,$T47,$V47,$AF47,$AH47),9)</f>
        <v>80</v>
      </c>
      <c r="AS47" s="91">
        <f>LARGE(($H47,$J47,$L47,$N47,$P47,$R47,$X47,$Z47,$AB47,$AD47,$T47,$V47,$AF47,$AH47),10)</f>
        <v>70</v>
      </c>
      <c r="AT47" s="91">
        <f>LARGE(($H47,$J47,$L47,$N47,$P47,$R47,$X47,$Z47,$AB47,$AD47,$T47,$V47,$AF47,$AH47),11)</f>
        <v>60</v>
      </c>
      <c r="AU47" s="91">
        <f>LARGE(($H47,$J47,$L47,$N47,$P47,$R47,$X47,$Z47,$AB47,$AD47,$T47,$V47,$AF47,$AH47),12)</f>
        <v>60</v>
      </c>
      <c r="AV47" s="91">
        <f>LARGE(($H47,$J47,$L47,$N47,$P47,$R47,$X47,$Z47,$AB47,$AD47,$T47,$V47,$AF47,$AH47),13)</f>
        <v>0</v>
      </c>
      <c r="AW47" s="95">
        <f>LARGE(($H47,$J47,$L47,$N47,$P47,$R47,$X47,$Z47,$AB47,$AD47,$T47,$V47,$AF47,$AH47),14)</f>
        <v>0</v>
      </c>
    </row>
    <row r="48" spans="1:49" x14ac:dyDescent="0.25">
      <c r="A48" s="59" t="s">
        <v>1232</v>
      </c>
      <c r="B48" s="92">
        <v>4</v>
      </c>
      <c r="C48" s="51" t="s">
        <v>315</v>
      </c>
      <c r="D48" s="75">
        <v>2006</v>
      </c>
      <c r="E48" s="77" t="s">
        <v>265</v>
      </c>
      <c r="F48" s="102">
        <f t="shared" si="3"/>
        <v>540</v>
      </c>
      <c r="G48" s="54">
        <v>1</v>
      </c>
      <c r="H48" s="55">
        <f>IF(G48="",0,LOOKUP(G48,[1]Poängberäkning!$A$3:$A$53,[1]Poängberäkning!$B$3:$B$53))</f>
        <v>100</v>
      </c>
      <c r="I48" s="54">
        <v>3</v>
      </c>
      <c r="J48" s="55">
        <f>IF(I48="",0,LOOKUP(I48,[1]Poängberäkning!$A$3:$A$53,[1]Poängberäkning!$B$3:$B$53))</f>
        <v>70</v>
      </c>
      <c r="K48" s="67">
        <v>3</v>
      </c>
      <c r="L48" s="68">
        <f>IF(K48="",0,LOOKUP(K48,[1]Poängberäkning!$A$3:$A$53,[1]Poängberäkning!$B$3:$B$53))</f>
        <v>70</v>
      </c>
      <c r="M48" s="67">
        <v>2</v>
      </c>
      <c r="N48" s="68">
        <f>IF(M48="",0,LOOKUP(M48,[1]Poängberäkning!$A$3:$A$53,[1]Poängberäkning!$B$3:$B$53))</f>
        <v>80</v>
      </c>
      <c r="O48" s="54">
        <v>3</v>
      </c>
      <c r="P48" s="55">
        <f>IF(O48="",0,LOOKUP(O48,[1]Poängberäkning!$A$3:$A$53,[1]Poängberäkning!$B$3:$B$53))</f>
        <v>70</v>
      </c>
      <c r="Q48" s="54">
        <v>3</v>
      </c>
      <c r="R48" s="55">
        <f>IF(Q48="",0,LOOKUP(Q48,[1]Poängberäkning!$A$3:$A$53,[1]Poängberäkning!$B$3:$B$53))</f>
        <v>70</v>
      </c>
      <c r="S48" s="67">
        <v>3</v>
      </c>
      <c r="T48" s="68">
        <f>IF(S48="",0,LOOKUP(S48,[1]Poängberäkning!$A$3:$A$53,[1]Poängberäkning!$B$3:$B$53))</f>
        <v>70</v>
      </c>
      <c r="U48" s="67">
        <v>4</v>
      </c>
      <c r="V48" s="68">
        <f>IF(U48="",0,LOOKUP(U48,[1]Poängberäkning!$A$3:$A$53,[1]Poängberäkning!$B$3:$B$53))</f>
        <v>60</v>
      </c>
      <c r="W48" s="54">
        <v>2</v>
      </c>
      <c r="X48" s="55">
        <f>IF(W48="",0,LOOKUP(W48,[1]Poängberäkning!$A$3:$A$53,[1]Poängberäkning!$B$3:$B$53))</f>
        <v>80</v>
      </c>
      <c r="Y48" s="54"/>
      <c r="Z48" s="55">
        <f>IF(Y48="",0,LOOKUP(Y48,[1]Poängberäkning!$A$3:$A$53,[1]Poängberäkning!$B$3:$B$53))</f>
        <v>0</v>
      </c>
      <c r="AA48" s="67"/>
      <c r="AB48" s="68">
        <f>IF(AA48="",0,LOOKUP(AA48,[1]Poängberäkning!$A$3:$A$53,[1]Poängberäkning!$B$3:$B$53))</f>
        <v>0</v>
      </c>
      <c r="AC48" s="67"/>
      <c r="AD48" s="68">
        <f>IF(AC48="",0,LOOKUP(AC48,[1]Poängberäkning!$A$3:$A$53,[1]Poängberäkning!$B$3:$B$53))</f>
        <v>0</v>
      </c>
      <c r="AE48" s="54"/>
      <c r="AF48" s="55">
        <f>IF(AE48="",0,LOOKUP(AE48,[1]Poängberäkning!$A$3:$A$53,[1]Poängberäkning!$B$3:$B$53))</f>
        <v>0</v>
      </c>
      <c r="AG48" s="54"/>
      <c r="AH48" s="55">
        <f>IF(AG48="",0,LOOKUP(AG48,[1]Poängberäkning!$A$3:$A$53,[1]Poängberäkning!$B$3:$B$53))</f>
        <v>0</v>
      </c>
      <c r="AI48" s="88"/>
      <c r="AJ48" s="50">
        <f>LARGE(($H48,$J48,$L48,$N48,$P48,$R48,$X48,$Z48,$AB48,$AD48,$T48,$V48,$AF48,$AH48),1)</f>
        <v>100</v>
      </c>
      <c r="AK48" s="50">
        <f>LARGE(($H48,$J48,$L48,$N48,$P48,$R48,$X48,$Z48,$AB48,$AD48,$T48,$V48,$AF48,$AH48),2)</f>
        <v>80</v>
      </c>
      <c r="AL48" s="50">
        <f>LARGE(($H48,$J48,$L48,$N48,$P48,$R48,$X48,$Z48,$AB48,$AD48,$T48,$V48,$AF48,$AH48),3)</f>
        <v>80</v>
      </c>
      <c r="AM48" s="50">
        <f>LARGE(($H48,$J48,$L48,$N48,$P48,$R48,$X48,$Z48,$AB48,$AD48,$T48,$V48,$AF48,$AH48),4)</f>
        <v>70</v>
      </c>
      <c r="AN48" s="50">
        <f>LARGE(($H48,$J48,$L48,$N48,$P48,$R48,$X48,$Z48,$AB48,$AD48,$T48,$V48,$AF48,$AH48),5)</f>
        <v>70</v>
      </c>
      <c r="AO48" s="50">
        <f>LARGE(($H48,$J48,$L48,$N48,$P48,$R48,$X48,$Z48,$AB48,$AD48,$T48,$V48,$AF48,$AH48),6)</f>
        <v>70</v>
      </c>
      <c r="AP48" s="50">
        <f>LARGE(($H48,$J48,$L48,$N48,$P48,$R48,$X48,$Z48,$AB48,$AD48,$T48,$V48,$AF48,$AH48),7)</f>
        <v>70</v>
      </c>
      <c r="AQ48" s="91">
        <f>LARGE(($H48,$J48,$L48,$N48,$P48,$R48,$X48,$Z48,$AB48,$AD48,$T48,$V48,$AF48,$AH48),8)</f>
        <v>70</v>
      </c>
      <c r="AR48" s="91">
        <f>LARGE(($H48,$J48,$L48,$N48,$P48,$R48,$X48,$Z48,$AB48,$AD48,$T48,$V48,$AF48,$AH48),9)</f>
        <v>60</v>
      </c>
      <c r="AS48" s="91">
        <f>LARGE(($H48,$J48,$L48,$N48,$P48,$R48,$X48,$Z48,$AB48,$AD48,$T48,$V48,$AF48,$AH48),10)</f>
        <v>0</v>
      </c>
      <c r="AT48" s="91">
        <f>LARGE(($H48,$J48,$L48,$N48,$P48,$R48,$X48,$Z48,$AB48,$AD48,$T48,$V48,$AF48,$AH48),11)</f>
        <v>0</v>
      </c>
      <c r="AU48" s="91">
        <f>LARGE(($H48,$J48,$L48,$N48,$P48,$R48,$X48,$Z48,$AB48,$AD48,$T48,$V48,$AF48,$AH48),12)</f>
        <v>0</v>
      </c>
      <c r="AV48" s="91">
        <f>LARGE(($H48,$J48,$L48,$N48,$P48,$R48,$X48,$Z48,$AB48,$AD48,$T48,$V48,$AF48,$AH48),13)</f>
        <v>0</v>
      </c>
      <c r="AW48" s="95">
        <f>LARGE(($H48,$J48,$L48,$N48,$P48,$R48,$X48,$Z48,$AB48,$AD48,$T48,$V48,$AF48,$AH48),14)</f>
        <v>0</v>
      </c>
    </row>
    <row r="49" spans="1:49" x14ac:dyDescent="0.25">
      <c r="A49" s="59" t="s">
        <v>1232</v>
      </c>
      <c r="B49" s="92">
        <v>5</v>
      </c>
      <c r="C49" s="51" t="s">
        <v>334</v>
      </c>
      <c r="D49" s="75">
        <v>2006</v>
      </c>
      <c r="E49" s="77" t="s">
        <v>143</v>
      </c>
      <c r="F49" s="102">
        <f t="shared" si="3"/>
        <v>470</v>
      </c>
      <c r="G49" s="54">
        <v>4</v>
      </c>
      <c r="H49" s="55">
        <f>IF(G49="",0,LOOKUP(G49,[1]Poängberäkning!$A$3:$A$53,[1]Poängberäkning!$B$3:$B$53))</f>
        <v>60</v>
      </c>
      <c r="I49" s="54">
        <v>4</v>
      </c>
      <c r="J49" s="55">
        <f>IF(I49="",0,LOOKUP(I49,[1]Poängberäkning!$A$3:$A$53,[1]Poängberäkning!$B$3:$B$53))</f>
        <v>60</v>
      </c>
      <c r="K49" s="67">
        <v>6</v>
      </c>
      <c r="L49" s="68">
        <f>IF(K49="",0,LOOKUP(K49,[1]Poängberäkning!$A$3:$A$53,[1]Poängberäkning!$B$3:$B$53))</f>
        <v>50</v>
      </c>
      <c r="M49" s="67">
        <v>6</v>
      </c>
      <c r="N49" s="68">
        <f>IF(M49="",0,LOOKUP(M49,[1]Poängberäkning!$A$3:$A$53,[1]Poängberäkning!$B$3:$B$53))</f>
        <v>50</v>
      </c>
      <c r="O49" s="54">
        <v>8</v>
      </c>
      <c r="P49" s="55">
        <f>IF(O49="",0,LOOKUP(O49,[1]Poängberäkning!$A$3:$A$53,[1]Poängberäkning!$B$3:$B$53))</f>
        <v>46</v>
      </c>
      <c r="Q49" s="54">
        <v>7</v>
      </c>
      <c r="R49" s="55">
        <f>IF(Q49="",0,LOOKUP(Q49,[1]Poängberäkning!$A$3:$A$53,[1]Poängberäkning!$B$3:$B$53))</f>
        <v>48</v>
      </c>
      <c r="S49" s="67">
        <v>7</v>
      </c>
      <c r="T49" s="68">
        <f>IF(S49="",0,LOOKUP(S49,[1]Poängberäkning!$A$3:$A$53,[1]Poängberäkning!$B$3:$B$53))</f>
        <v>48</v>
      </c>
      <c r="U49" s="67">
        <v>7</v>
      </c>
      <c r="V49" s="68">
        <f>IF(U49="",0,LOOKUP(U49,[1]Poängberäkning!$A$3:$A$53,[1]Poängberäkning!$B$3:$B$53))</f>
        <v>48</v>
      </c>
      <c r="W49" s="54">
        <v>6</v>
      </c>
      <c r="X49" s="55">
        <f>IF(W49="",0,LOOKUP(W49,[1]Poängberäkning!$A$3:$A$53,[1]Poängberäkning!$B$3:$B$53))</f>
        <v>50</v>
      </c>
      <c r="Y49" s="54">
        <v>6</v>
      </c>
      <c r="Z49" s="55">
        <f>IF(Y49="",0,LOOKUP(Y49,[1]Poängberäkning!$A$3:$A$53,[1]Poängberäkning!$B$3:$B$53))</f>
        <v>50</v>
      </c>
      <c r="AA49" s="67">
        <v>3</v>
      </c>
      <c r="AB49" s="68">
        <f>IF(AA49="",0,LOOKUP(AA49,[1]Poängberäkning!$A$3:$A$53,[1]Poängberäkning!$B$3:$B$53))</f>
        <v>70</v>
      </c>
      <c r="AC49" s="67">
        <v>3</v>
      </c>
      <c r="AD49" s="68">
        <f>IF(AC49="",0,LOOKUP(AC49,[1]Poängberäkning!$A$3:$A$53,[1]Poängberäkning!$B$3:$B$53))</f>
        <v>70</v>
      </c>
      <c r="AE49" s="54">
        <v>2</v>
      </c>
      <c r="AF49" s="55">
        <f>IF(AE49="",0,LOOKUP(AE49,[1]Poängberäkning!$A$3:$A$53,[1]Poängberäkning!$B$3:$B$53))</f>
        <v>80</v>
      </c>
      <c r="AG49" s="54">
        <v>2</v>
      </c>
      <c r="AH49" s="55">
        <f>IF(AG49="",0,LOOKUP(AG49,[1]Poängberäkning!$A$3:$A$53,[1]Poängberäkning!$B$3:$B$53))</f>
        <v>80</v>
      </c>
      <c r="AI49" s="88"/>
      <c r="AJ49" s="50">
        <f>LARGE(($H49,$J49,$L49,$N49,$P49,$R49,$X49,$Z49,$AB49,$AD49,$T49,$V49,$AF49,$AH49),1)</f>
        <v>80</v>
      </c>
      <c r="AK49" s="50">
        <f>LARGE(($H49,$J49,$L49,$N49,$P49,$R49,$X49,$Z49,$AB49,$AD49,$T49,$V49,$AF49,$AH49),2)</f>
        <v>80</v>
      </c>
      <c r="AL49" s="50">
        <f>LARGE(($H49,$J49,$L49,$N49,$P49,$R49,$X49,$Z49,$AB49,$AD49,$T49,$V49,$AF49,$AH49),3)</f>
        <v>70</v>
      </c>
      <c r="AM49" s="50">
        <f>LARGE(($H49,$J49,$L49,$N49,$P49,$R49,$X49,$Z49,$AB49,$AD49,$T49,$V49,$AF49,$AH49),4)</f>
        <v>70</v>
      </c>
      <c r="AN49" s="50">
        <f>LARGE(($H49,$J49,$L49,$N49,$P49,$R49,$X49,$Z49,$AB49,$AD49,$T49,$V49,$AF49,$AH49),5)</f>
        <v>60</v>
      </c>
      <c r="AO49" s="50">
        <f>LARGE(($H49,$J49,$L49,$N49,$P49,$R49,$X49,$Z49,$AB49,$AD49,$T49,$V49,$AF49,$AH49),6)</f>
        <v>60</v>
      </c>
      <c r="AP49" s="50">
        <f>LARGE(($H49,$J49,$L49,$N49,$P49,$R49,$X49,$Z49,$AB49,$AD49,$T49,$V49,$AF49,$AH49),7)</f>
        <v>50</v>
      </c>
      <c r="AQ49" s="91">
        <f>LARGE(($H49,$J49,$L49,$N49,$P49,$R49,$X49,$Z49,$AB49,$AD49,$T49,$V49,$AF49,$AH49),8)</f>
        <v>50</v>
      </c>
      <c r="AR49" s="91">
        <f>LARGE(($H49,$J49,$L49,$N49,$P49,$R49,$X49,$Z49,$AB49,$AD49,$T49,$V49,$AF49,$AH49),9)</f>
        <v>50</v>
      </c>
      <c r="AS49" s="91">
        <f>LARGE(($H49,$J49,$L49,$N49,$P49,$R49,$X49,$Z49,$AB49,$AD49,$T49,$V49,$AF49,$AH49),10)</f>
        <v>50</v>
      </c>
      <c r="AT49" s="91">
        <f>LARGE(($H49,$J49,$L49,$N49,$P49,$R49,$X49,$Z49,$AB49,$AD49,$T49,$V49,$AF49,$AH49),11)</f>
        <v>48</v>
      </c>
      <c r="AU49" s="91">
        <f>LARGE(($H49,$J49,$L49,$N49,$P49,$R49,$X49,$Z49,$AB49,$AD49,$T49,$V49,$AF49,$AH49),12)</f>
        <v>48</v>
      </c>
      <c r="AV49" s="91">
        <f>LARGE(($H49,$J49,$L49,$N49,$P49,$R49,$X49,$Z49,$AB49,$AD49,$T49,$V49,$AF49,$AH49),13)</f>
        <v>48</v>
      </c>
      <c r="AW49" s="95">
        <f>LARGE(($H49,$J49,$L49,$N49,$P49,$R49,$X49,$Z49,$AB49,$AD49,$T49,$V49,$AF49,$AH49),14)</f>
        <v>46</v>
      </c>
    </row>
    <row r="50" spans="1:49" x14ac:dyDescent="0.25">
      <c r="A50" s="59" t="s">
        <v>1232</v>
      </c>
      <c r="B50" s="92">
        <v>6</v>
      </c>
      <c r="C50" s="51" t="s">
        <v>324</v>
      </c>
      <c r="D50" s="75">
        <v>2006</v>
      </c>
      <c r="E50" s="77" t="s">
        <v>265</v>
      </c>
      <c r="F50" s="102">
        <f t="shared" si="3"/>
        <v>460</v>
      </c>
      <c r="G50" s="54">
        <v>3</v>
      </c>
      <c r="H50" s="55">
        <f>IF(G50="",0,LOOKUP(G50,[1]Poängberäkning!$A$3:$A$53,[1]Poängberäkning!$B$3:$B$53))</f>
        <v>70</v>
      </c>
      <c r="I50" s="54">
        <v>1</v>
      </c>
      <c r="J50" s="55">
        <f>IF(I50="",0,LOOKUP(I50,[1]Poängberäkning!$A$3:$A$53,[1]Poängberäkning!$B$3:$B$53))</f>
        <v>100</v>
      </c>
      <c r="K50" s="67">
        <v>4</v>
      </c>
      <c r="L50" s="68">
        <f>IF(K50="",0,LOOKUP(K50,[1]Poängberäkning!$A$3:$A$53,[1]Poängberäkning!$B$3:$B$53))</f>
        <v>60</v>
      </c>
      <c r="M50" s="67">
        <v>4</v>
      </c>
      <c r="N50" s="68">
        <f>IF(M50="",0,LOOKUP(M50,[1]Poängberäkning!$A$3:$A$53,[1]Poängberäkning!$B$3:$B$53))</f>
        <v>60</v>
      </c>
      <c r="O50" s="54">
        <v>6</v>
      </c>
      <c r="P50" s="55">
        <f>IF(O50="",0,LOOKUP(O50,[1]Poängberäkning!$A$3:$A$53,[1]Poängberäkning!$B$3:$B$53))</f>
        <v>50</v>
      </c>
      <c r="Q50" s="54">
        <v>5</v>
      </c>
      <c r="R50" s="55">
        <f>IF(Q50="",0,LOOKUP(Q50,[1]Poängberäkning!$A$3:$A$53,[1]Poängberäkning!$B$3:$B$53))</f>
        <v>55</v>
      </c>
      <c r="S50" s="67">
        <v>5</v>
      </c>
      <c r="T50" s="68">
        <f>IF(S50="",0,LOOKUP(S50,[1]Poängberäkning!$A$3:$A$53,[1]Poängberäkning!$B$3:$B$53))</f>
        <v>55</v>
      </c>
      <c r="U50" s="67">
        <v>5</v>
      </c>
      <c r="V50" s="68">
        <f>IF(U50="",0,LOOKUP(U50,[1]Poängberäkning!$A$3:$A$53,[1]Poängberäkning!$B$3:$B$53))</f>
        <v>55</v>
      </c>
      <c r="W50" s="54">
        <v>5</v>
      </c>
      <c r="X50" s="55">
        <f>IF(W50="",0,LOOKUP(W50,[1]Poängberäkning!$A$3:$A$53,[1]Poängberäkning!$B$3:$B$53))</f>
        <v>55</v>
      </c>
      <c r="Y50" s="54">
        <v>4</v>
      </c>
      <c r="Z50" s="55">
        <f>IF(Y50="",0,LOOKUP(Y50,[1]Poängberäkning!$A$3:$A$53,[1]Poängberäkning!$B$3:$B$53))</f>
        <v>60</v>
      </c>
      <c r="AA50" s="67"/>
      <c r="AB50" s="68">
        <f>IF(AA50="",0,LOOKUP(AA50,[1]Poängberäkning!$A$3:$A$53,[1]Poängberäkning!$B$3:$B$53))</f>
        <v>0</v>
      </c>
      <c r="AC50" s="67"/>
      <c r="AD50" s="68">
        <f>IF(AC50="",0,LOOKUP(AC50,[1]Poängberäkning!$A$3:$A$53,[1]Poängberäkning!$B$3:$B$53))</f>
        <v>0</v>
      </c>
      <c r="AE50" s="54"/>
      <c r="AF50" s="55">
        <f>IF(AE50="",0,LOOKUP(AE50,[1]Poängberäkning!$A$3:$A$53,[1]Poängberäkning!$B$3:$B$53))</f>
        <v>0</v>
      </c>
      <c r="AG50" s="54"/>
      <c r="AH50" s="55">
        <f>IF(AG50="",0,LOOKUP(AG50,[1]Poängberäkning!$A$3:$A$53,[1]Poängberäkning!$B$3:$B$53))</f>
        <v>0</v>
      </c>
      <c r="AI50" s="88"/>
      <c r="AJ50" s="50">
        <f>LARGE(($H50,$J50,$L50,$N50,$P50,$R50,$X50,$Z50,$AB50,$AD50,$T50,$V50,$AF50,$AH50),1)</f>
        <v>100</v>
      </c>
      <c r="AK50" s="50">
        <f>LARGE(($H50,$J50,$L50,$N50,$P50,$R50,$X50,$Z50,$AB50,$AD50,$T50,$V50,$AF50,$AH50),2)</f>
        <v>70</v>
      </c>
      <c r="AL50" s="50">
        <f>LARGE(($H50,$J50,$L50,$N50,$P50,$R50,$X50,$Z50,$AB50,$AD50,$T50,$V50,$AF50,$AH50),3)</f>
        <v>60</v>
      </c>
      <c r="AM50" s="50">
        <f>LARGE(($H50,$J50,$L50,$N50,$P50,$R50,$X50,$Z50,$AB50,$AD50,$T50,$V50,$AF50,$AH50),4)</f>
        <v>60</v>
      </c>
      <c r="AN50" s="50">
        <f>LARGE(($H50,$J50,$L50,$N50,$P50,$R50,$X50,$Z50,$AB50,$AD50,$T50,$V50,$AF50,$AH50),5)</f>
        <v>60</v>
      </c>
      <c r="AO50" s="50">
        <f>LARGE(($H50,$J50,$L50,$N50,$P50,$R50,$X50,$Z50,$AB50,$AD50,$T50,$V50,$AF50,$AH50),6)</f>
        <v>55</v>
      </c>
      <c r="AP50" s="50">
        <f>LARGE(($H50,$J50,$L50,$N50,$P50,$R50,$X50,$Z50,$AB50,$AD50,$T50,$V50,$AF50,$AH50),7)</f>
        <v>55</v>
      </c>
      <c r="AQ50" s="91">
        <f>LARGE(($H50,$J50,$L50,$N50,$P50,$R50,$X50,$Z50,$AB50,$AD50,$T50,$V50,$AF50,$AH50),8)</f>
        <v>55</v>
      </c>
      <c r="AR50" s="91">
        <f>LARGE(($H50,$J50,$L50,$N50,$P50,$R50,$X50,$Z50,$AB50,$AD50,$T50,$V50,$AF50,$AH50),9)</f>
        <v>55</v>
      </c>
      <c r="AS50" s="91">
        <f>LARGE(($H50,$J50,$L50,$N50,$P50,$R50,$X50,$Z50,$AB50,$AD50,$T50,$V50,$AF50,$AH50),10)</f>
        <v>50</v>
      </c>
      <c r="AT50" s="91">
        <f>LARGE(($H50,$J50,$L50,$N50,$P50,$R50,$X50,$Z50,$AB50,$AD50,$T50,$V50,$AF50,$AH50),11)</f>
        <v>0</v>
      </c>
      <c r="AU50" s="91">
        <f>LARGE(($H50,$J50,$L50,$N50,$P50,$R50,$X50,$Z50,$AB50,$AD50,$T50,$V50,$AF50,$AH50),12)</f>
        <v>0</v>
      </c>
      <c r="AV50" s="91">
        <f>LARGE(($H50,$J50,$L50,$N50,$P50,$R50,$X50,$Z50,$AB50,$AD50,$T50,$V50,$AF50,$AH50),13)</f>
        <v>0</v>
      </c>
      <c r="AW50" s="95">
        <f>LARGE(($H50,$J50,$L50,$N50,$P50,$R50,$X50,$Z50,$AB50,$AD50,$T50,$V50,$AF50,$AH50),14)</f>
        <v>0</v>
      </c>
    </row>
    <row r="51" spans="1:49" x14ac:dyDescent="0.25">
      <c r="A51" s="59" t="s">
        <v>1232</v>
      </c>
      <c r="B51" s="92">
        <v>7</v>
      </c>
      <c r="C51" s="51" t="s">
        <v>382</v>
      </c>
      <c r="D51" s="75">
        <v>2006</v>
      </c>
      <c r="E51" s="77" t="s">
        <v>164</v>
      </c>
      <c r="F51" s="102">
        <f t="shared" si="3"/>
        <v>388</v>
      </c>
      <c r="G51" s="54">
        <v>99</v>
      </c>
      <c r="H51" s="55">
        <f>IF(G51="",0,LOOKUP(G51,[1]Poängberäkning!$A$3:$A$53,[1]Poängberäkning!$B$3:$B$53))</f>
        <v>0</v>
      </c>
      <c r="I51" s="54"/>
      <c r="J51" s="55">
        <f>IF(I51="",0,LOOKUP(I51,[1]Poängberäkning!$A$3:$A$53,[1]Poängberäkning!$B$3:$B$53))</f>
        <v>0</v>
      </c>
      <c r="K51" s="67">
        <v>7</v>
      </c>
      <c r="L51" s="68">
        <f>IF(K51="",0,LOOKUP(K51,[1]Poängberäkning!$A$3:$A$53,[1]Poängberäkning!$B$3:$B$53))</f>
        <v>48</v>
      </c>
      <c r="M51" s="67">
        <v>5</v>
      </c>
      <c r="N51" s="68">
        <f>IF(M51="",0,LOOKUP(M51,[1]Poängberäkning!$A$3:$A$53,[1]Poängberäkning!$B$3:$B$53))</f>
        <v>55</v>
      </c>
      <c r="O51" s="54">
        <v>5</v>
      </c>
      <c r="P51" s="55">
        <f>IF(O51="",0,LOOKUP(O51,[1]Poängberäkning!$A$3:$A$53,[1]Poängberäkning!$B$3:$B$53))</f>
        <v>55</v>
      </c>
      <c r="Q51" s="54">
        <v>99</v>
      </c>
      <c r="R51" s="55">
        <f>IF(Q51="",0,LOOKUP(Q51,[1]Poängberäkning!$A$3:$A$53,[1]Poängberäkning!$B$3:$B$53))</f>
        <v>0</v>
      </c>
      <c r="S51" s="67">
        <v>6</v>
      </c>
      <c r="T51" s="68">
        <f>IF(S51="",0,LOOKUP(S51,[1]Poängberäkning!$A$3:$A$53,[1]Poängberäkning!$B$3:$B$53))</f>
        <v>50</v>
      </c>
      <c r="U51" s="67">
        <v>6</v>
      </c>
      <c r="V51" s="68">
        <f>IF(U51="",0,LOOKUP(U51,[1]Poängberäkning!$A$3:$A$53,[1]Poängberäkning!$B$3:$B$53))</f>
        <v>50</v>
      </c>
      <c r="W51" s="54">
        <v>4</v>
      </c>
      <c r="X51" s="55">
        <f>IF(W51="",0,LOOKUP(W51,[1]Poängberäkning!$A$3:$A$53,[1]Poängberäkning!$B$3:$B$53))</f>
        <v>60</v>
      </c>
      <c r="Y51" s="54">
        <v>3</v>
      </c>
      <c r="Z51" s="55">
        <f>IF(Y51="",0,LOOKUP(Y51,[1]Poängberäkning!$A$3:$A$53,[1]Poängberäkning!$B$3:$B$53))</f>
        <v>70</v>
      </c>
      <c r="AA51" s="67"/>
      <c r="AB51" s="68">
        <f>IF(AA51="",0,LOOKUP(AA51,[1]Poängberäkning!$A$3:$A$53,[1]Poängberäkning!$B$3:$B$53))</f>
        <v>0</v>
      </c>
      <c r="AC51" s="67"/>
      <c r="AD51" s="68">
        <f>IF(AC51="",0,LOOKUP(AC51,[1]Poängberäkning!$A$3:$A$53,[1]Poängberäkning!$B$3:$B$53))</f>
        <v>0</v>
      </c>
      <c r="AE51" s="54"/>
      <c r="AF51" s="55">
        <f>IF(AE51="",0,LOOKUP(AE51,[1]Poängberäkning!$A$3:$A$53,[1]Poängberäkning!$B$3:$B$53))</f>
        <v>0</v>
      </c>
      <c r="AG51" s="54"/>
      <c r="AH51" s="55">
        <f>IF(AG51="",0,LOOKUP(AG51,[1]Poängberäkning!$A$3:$A$53,[1]Poängberäkning!$B$3:$B$53))</f>
        <v>0</v>
      </c>
      <c r="AI51" s="88"/>
      <c r="AJ51" s="50">
        <f>LARGE(($H51,$J51,$L51,$N51,$P51,$R51,$X51,$Z51,$AB51,$AD51,$T51,$V51,$AF51,$AH51),1)</f>
        <v>70</v>
      </c>
      <c r="AK51" s="50">
        <f>LARGE(($H51,$J51,$L51,$N51,$P51,$R51,$X51,$Z51,$AB51,$AD51,$T51,$V51,$AF51,$AH51),2)</f>
        <v>60</v>
      </c>
      <c r="AL51" s="50">
        <f>LARGE(($H51,$J51,$L51,$N51,$P51,$R51,$X51,$Z51,$AB51,$AD51,$T51,$V51,$AF51,$AH51),3)</f>
        <v>55</v>
      </c>
      <c r="AM51" s="50">
        <f>LARGE(($H51,$J51,$L51,$N51,$P51,$R51,$X51,$Z51,$AB51,$AD51,$T51,$V51,$AF51,$AH51),4)</f>
        <v>55</v>
      </c>
      <c r="AN51" s="50">
        <f>LARGE(($H51,$J51,$L51,$N51,$P51,$R51,$X51,$Z51,$AB51,$AD51,$T51,$V51,$AF51,$AH51),5)</f>
        <v>50</v>
      </c>
      <c r="AO51" s="50">
        <f>LARGE(($H51,$J51,$L51,$N51,$P51,$R51,$X51,$Z51,$AB51,$AD51,$T51,$V51,$AF51,$AH51),6)</f>
        <v>50</v>
      </c>
      <c r="AP51" s="50">
        <f>LARGE(($H51,$J51,$L51,$N51,$P51,$R51,$X51,$Z51,$AB51,$AD51,$T51,$V51,$AF51,$AH51),7)</f>
        <v>48</v>
      </c>
      <c r="AQ51" s="91">
        <f>LARGE(($H51,$J51,$L51,$N51,$P51,$R51,$X51,$Z51,$AB51,$AD51,$T51,$V51,$AF51,$AH51),8)</f>
        <v>0</v>
      </c>
      <c r="AR51" s="91">
        <f>LARGE(($H51,$J51,$L51,$N51,$P51,$R51,$X51,$Z51,$AB51,$AD51,$T51,$V51,$AF51,$AH51),9)</f>
        <v>0</v>
      </c>
      <c r="AS51" s="91">
        <f>LARGE(($H51,$J51,$L51,$N51,$P51,$R51,$X51,$Z51,$AB51,$AD51,$T51,$V51,$AF51,$AH51),10)</f>
        <v>0</v>
      </c>
      <c r="AT51" s="91">
        <f>LARGE(($H51,$J51,$L51,$N51,$P51,$R51,$X51,$Z51,$AB51,$AD51,$T51,$V51,$AF51,$AH51),11)</f>
        <v>0</v>
      </c>
      <c r="AU51" s="91">
        <f>LARGE(($H51,$J51,$L51,$N51,$P51,$R51,$X51,$Z51,$AB51,$AD51,$T51,$V51,$AF51,$AH51),12)</f>
        <v>0</v>
      </c>
      <c r="AV51" s="91">
        <f>LARGE(($H51,$J51,$L51,$N51,$P51,$R51,$X51,$Z51,$AB51,$AD51,$T51,$V51,$AF51,$AH51),13)</f>
        <v>0</v>
      </c>
      <c r="AW51" s="95">
        <f>LARGE(($H51,$J51,$L51,$N51,$P51,$R51,$X51,$Z51,$AB51,$AD51,$T51,$V51,$AF51,$AH51),14)</f>
        <v>0</v>
      </c>
    </row>
    <row r="52" spans="1:49" x14ac:dyDescent="0.25">
      <c r="A52" s="59" t="s">
        <v>1232</v>
      </c>
      <c r="B52" s="92">
        <v>8</v>
      </c>
      <c r="C52" s="51" t="s">
        <v>349</v>
      </c>
      <c r="D52" s="75">
        <v>2006</v>
      </c>
      <c r="E52" s="77" t="s">
        <v>265</v>
      </c>
      <c r="F52" s="102">
        <f t="shared" si="3"/>
        <v>342</v>
      </c>
      <c r="G52" s="54">
        <v>5</v>
      </c>
      <c r="H52" s="55">
        <f>IF(G52="",0,LOOKUP(G52,[1]Poängberäkning!$A$3:$A$53,[1]Poängberäkning!$B$3:$B$53))</f>
        <v>55</v>
      </c>
      <c r="I52" s="54">
        <v>5</v>
      </c>
      <c r="J52" s="55">
        <f>IF(I52="",0,LOOKUP(I52,[1]Poängberäkning!$A$3:$A$53,[1]Poängberäkning!$B$3:$B$53))</f>
        <v>55</v>
      </c>
      <c r="K52" s="67">
        <v>8</v>
      </c>
      <c r="L52" s="68">
        <f>IF(K52="",0,LOOKUP(K52,[1]Poängberäkning!$A$3:$A$53,[1]Poängberäkning!$B$3:$B$53))</f>
        <v>46</v>
      </c>
      <c r="M52" s="67">
        <v>8</v>
      </c>
      <c r="N52" s="68">
        <f>IF(M52="",0,LOOKUP(M52,[1]Poängberäkning!$A$3:$A$53,[1]Poängberäkning!$B$3:$B$53))</f>
        <v>46</v>
      </c>
      <c r="O52" s="54">
        <v>9</v>
      </c>
      <c r="P52" s="55">
        <f>IF(O52="",0,LOOKUP(O52,[1]Poängberäkning!$A$3:$A$53,[1]Poängberäkning!$B$3:$B$53))</f>
        <v>44</v>
      </c>
      <c r="Q52" s="54">
        <v>8</v>
      </c>
      <c r="R52" s="55">
        <f>IF(Q52="",0,LOOKUP(Q52,[1]Poängberäkning!$A$3:$A$53,[1]Poängberäkning!$B$3:$B$53))</f>
        <v>46</v>
      </c>
      <c r="S52" s="67"/>
      <c r="T52" s="68">
        <f>IF(S52="",0,LOOKUP(S52,[1]Poängberäkning!$A$3:$A$53,[1]Poängberäkning!$B$3:$B$53))</f>
        <v>0</v>
      </c>
      <c r="U52" s="67"/>
      <c r="V52" s="68">
        <f>IF(U52="",0,LOOKUP(U52,[1]Poängberäkning!$A$3:$A$53,[1]Poängberäkning!$B$3:$B$53))</f>
        <v>0</v>
      </c>
      <c r="W52" s="54">
        <v>8</v>
      </c>
      <c r="X52" s="55">
        <f>IF(W52="",0,LOOKUP(W52,[1]Poängberäkning!$A$3:$A$53,[1]Poängberäkning!$B$3:$B$53))</f>
        <v>46</v>
      </c>
      <c r="Y52" s="54">
        <v>7</v>
      </c>
      <c r="Z52" s="55">
        <f>IF(Y52="",0,LOOKUP(Y52,[1]Poängberäkning!$A$3:$A$53,[1]Poängberäkning!$B$3:$B$53))</f>
        <v>48</v>
      </c>
      <c r="AA52" s="67"/>
      <c r="AB52" s="68">
        <f>IF(AA52="",0,LOOKUP(AA52,[1]Poängberäkning!$A$3:$A$53,[1]Poängberäkning!$B$3:$B$53))</f>
        <v>0</v>
      </c>
      <c r="AC52" s="67"/>
      <c r="AD52" s="68">
        <f>IF(AC52="",0,LOOKUP(AC52,[1]Poängberäkning!$A$3:$A$53,[1]Poängberäkning!$B$3:$B$53))</f>
        <v>0</v>
      </c>
      <c r="AE52" s="54"/>
      <c r="AF52" s="55">
        <f>IF(AE52="",0,LOOKUP(AE52,[1]Poängberäkning!$A$3:$A$53,[1]Poängberäkning!$B$3:$B$53))</f>
        <v>0</v>
      </c>
      <c r="AG52" s="54"/>
      <c r="AH52" s="55">
        <f>IF(AG52="",0,LOOKUP(AG52,[1]Poängberäkning!$A$3:$A$53,[1]Poängberäkning!$B$3:$B$53))</f>
        <v>0</v>
      </c>
      <c r="AI52" s="88"/>
      <c r="AJ52" s="50">
        <f>LARGE(($H52,$J52,$L52,$N52,$P52,$R52,$X52,$Z52,$AB52,$AD52,$T52,$V52,$AF52,$AH52),1)</f>
        <v>55</v>
      </c>
      <c r="AK52" s="50">
        <f>LARGE(($H52,$J52,$L52,$N52,$P52,$R52,$X52,$Z52,$AB52,$AD52,$T52,$V52,$AF52,$AH52),2)</f>
        <v>55</v>
      </c>
      <c r="AL52" s="50">
        <f>LARGE(($H52,$J52,$L52,$N52,$P52,$R52,$X52,$Z52,$AB52,$AD52,$T52,$V52,$AF52,$AH52),3)</f>
        <v>48</v>
      </c>
      <c r="AM52" s="50">
        <f>LARGE(($H52,$J52,$L52,$N52,$P52,$R52,$X52,$Z52,$AB52,$AD52,$T52,$V52,$AF52,$AH52),4)</f>
        <v>46</v>
      </c>
      <c r="AN52" s="50">
        <f>LARGE(($H52,$J52,$L52,$N52,$P52,$R52,$X52,$Z52,$AB52,$AD52,$T52,$V52,$AF52,$AH52),5)</f>
        <v>46</v>
      </c>
      <c r="AO52" s="50">
        <f>LARGE(($H52,$J52,$L52,$N52,$P52,$R52,$X52,$Z52,$AB52,$AD52,$T52,$V52,$AF52,$AH52),6)</f>
        <v>46</v>
      </c>
      <c r="AP52" s="50">
        <f>LARGE(($H52,$J52,$L52,$N52,$P52,$R52,$X52,$Z52,$AB52,$AD52,$T52,$V52,$AF52,$AH52),7)</f>
        <v>46</v>
      </c>
      <c r="AQ52" s="91">
        <f>LARGE(($H52,$J52,$L52,$N52,$P52,$R52,$X52,$Z52,$AB52,$AD52,$T52,$V52,$AF52,$AH52),8)</f>
        <v>44</v>
      </c>
      <c r="AR52" s="91">
        <f>LARGE(($H52,$J52,$L52,$N52,$P52,$R52,$X52,$Z52,$AB52,$AD52,$T52,$V52,$AF52,$AH52),9)</f>
        <v>0</v>
      </c>
      <c r="AS52" s="91">
        <f>LARGE(($H52,$J52,$L52,$N52,$P52,$R52,$X52,$Z52,$AB52,$AD52,$T52,$V52,$AF52,$AH52),10)</f>
        <v>0</v>
      </c>
      <c r="AT52" s="91">
        <f>LARGE(($H52,$J52,$L52,$N52,$P52,$R52,$X52,$Z52,$AB52,$AD52,$T52,$V52,$AF52,$AH52),11)</f>
        <v>0</v>
      </c>
      <c r="AU52" s="91">
        <f>LARGE(($H52,$J52,$L52,$N52,$P52,$R52,$X52,$Z52,$AB52,$AD52,$T52,$V52,$AF52,$AH52),12)</f>
        <v>0</v>
      </c>
      <c r="AV52" s="91">
        <f>LARGE(($H52,$J52,$L52,$N52,$P52,$R52,$X52,$Z52,$AB52,$AD52,$T52,$V52,$AF52,$AH52),13)</f>
        <v>0</v>
      </c>
      <c r="AW52" s="95">
        <f>LARGE(($H52,$J52,$L52,$N52,$P52,$R52,$X52,$Z52,$AB52,$AD52,$T52,$V52,$AF52,$AH52),14)</f>
        <v>0</v>
      </c>
    </row>
    <row r="53" spans="1:49" x14ac:dyDescent="0.25">
      <c r="A53" s="59" t="s">
        <v>1232</v>
      </c>
      <c r="B53" s="92">
        <v>9</v>
      </c>
      <c r="C53" s="51" t="s">
        <v>391</v>
      </c>
      <c r="D53" s="75">
        <v>2006</v>
      </c>
      <c r="E53" s="77" t="s">
        <v>164</v>
      </c>
      <c r="F53" s="102">
        <f t="shared" si="3"/>
        <v>341</v>
      </c>
      <c r="G53" s="54"/>
      <c r="H53" s="55">
        <f>IF(G53="",0,LOOKUP(G53,[1]Poängberäkning!$A$3:$A$53,[1]Poängberäkning!$B$3:$B$53))</f>
        <v>0</v>
      </c>
      <c r="I53" s="54"/>
      <c r="J53" s="55">
        <f>IF(I53="",0,LOOKUP(I53,[1]Poängberäkning!$A$3:$A$53,[1]Poängberäkning!$B$3:$B$53))</f>
        <v>0</v>
      </c>
      <c r="K53" s="67">
        <v>9</v>
      </c>
      <c r="L53" s="68">
        <f>IF(K53="",0,LOOKUP(K53,[1]Poängberäkning!$A$3:$A$53,[1]Poängberäkning!$B$3:$B$53))</f>
        <v>44</v>
      </c>
      <c r="M53" s="67">
        <v>7</v>
      </c>
      <c r="N53" s="68">
        <f>IF(M53="",0,LOOKUP(M53,[1]Poängberäkning!$A$3:$A$53,[1]Poängberäkning!$B$3:$B$53))</f>
        <v>48</v>
      </c>
      <c r="O53" s="54">
        <v>7</v>
      </c>
      <c r="P53" s="55">
        <f>IF(O53="",0,LOOKUP(O53,[1]Poängberäkning!$A$3:$A$53,[1]Poängberäkning!$B$3:$B$53))</f>
        <v>48</v>
      </c>
      <c r="Q53" s="54">
        <v>6</v>
      </c>
      <c r="R53" s="55">
        <f>IF(Q53="",0,LOOKUP(Q53,[1]Poängberäkning!$A$3:$A$53,[1]Poängberäkning!$B$3:$B$53))</f>
        <v>50</v>
      </c>
      <c r="S53" s="67">
        <v>8</v>
      </c>
      <c r="T53" s="68">
        <f>IF(S53="",0,LOOKUP(S53,[1]Poängberäkning!$A$3:$A$53,[1]Poängberäkning!$B$3:$B$53))</f>
        <v>46</v>
      </c>
      <c r="U53" s="67">
        <v>8</v>
      </c>
      <c r="V53" s="68">
        <f>IF(U53="",0,LOOKUP(U53,[1]Poängberäkning!$A$3:$A$53,[1]Poängberäkning!$B$3:$B$53))</f>
        <v>46</v>
      </c>
      <c r="W53" s="54">
        <v>7</v>
      </c>
      <c r="X53" s="55">
        <f>IF(W53="",0,LOOKUP(W53,[1]Poängberäkning!$A$3:$A$53,[1]Poängberäkning!$B$3:$B$53))</f>
        <v>48</v>
      </c>
      <c r="Y53" s="54">
        <v>5</v>
      </c>
      <c r="Z53" s="55">
        <f>IF(Y53="",0,LOOKUP(Y53,[1]Poängberäkning!$A$3:$A$53,[1]Poängberäkning!$B$3:$B$53))</f>
        <v>55</v>
      </c>
      <c r="AA53" s="67"/>
      <c r="AB53" s="68">
        <f>IF(AA53="",0,LOOKUP(AA53,[1]Poängberäkning!$A$3:$A$53,[1]Poängberäkning!$B$3:$B$53))</f>
        <v>0</v>
      </c>
      <c r="AC53" s="67"/>
      <c r="AD53" s="68">
        <f>IF(AC53="",0,LOOKUP(AC53,[1]Poängberäkning!$A$3:$A$53,[1]Poängberäkning!$B$3:$B$53))</f>
        <v>0</v>
      </c>
      <c r="AE53" s="54"/>
      <c r="AF53" s="55">
        <f>IF(AE53="",0,LOOKUP(AE53,[1]Poängberäkning!$A$3:$A$53,[1]Poängberäkning!$B$3:$B$53))</f>
        <v>0</v>
      </c>
      <c r="AG53" s="54"/>
      <c r="AH53" s="55">
        <f>IF(AG53="",0,LOOKUP(AG53,[1]Poängberäkning!$A$3:$A$53,[1]Poängberäkning!$B$3:$B$53))</f>
        <v>0</v>
      </c>
      <c r="AI53" s="88"/>
      <c r="AJ53" s="50">
        <f>LARGE(($H53,$J53,$L53,$N53,$P53,$R53,$X53,$Z53,$AB53,$AD53,$T53,$V53,$AF53,$AH53),1)</f>
        <v>55</v>
      </c>
      <c r="AK53" s="50">
        <f>LARGE(($H53,$J53,$L53,$N53,$P53,$R53,$X53,$Z53,$AB53,$AD53,$T53,$V53,$AF53,$AH53),2)</f>
        <v>50</v>
      </c>
      <c r="AL53" s="50">
        <f>LARGE(($H53,$J53,$L53,$N53,$P53,$R53,$X53,$Z53,$AB53,$AD53,$T53,$V53,$AF53,$AH53),3)</f>
        <v>48</v>
      </c>
      <c r="AM53" s="50">
        <f>LARGE(($H53,$J53,$L53,$N53,$P53,$R53,$X53,$Z53,$AB53,$AD53,$T53,$V53,$AF53,$AH53),4)</f>
        <v>48</v>
      </c>
      <c r="AN53" s="50">
        <f>LARGE(($H53,$J53,$L53,$N53,$P53,$R53,$X53,$Z53,$AB53,$AD53,$T53,$V53,$AF53,$AH53),5)</f>
        <v>48</v>
      </c>
      <c r="AO53" s="50">
        <f>LARGE(($H53,$J53,$L53,$N53,$P53,$R53,$X53,$Z53,$AB53,$AD53,$T53,$V53,$AF53,$AH53),6)</f>
        <v>46</v>
      </c>
      <c r="AP53" s="50">
        <f>LARGE(($H53,$J53,$L53,$N53,$P53,$R53,$X53,$Z53,$AB53,$AD53,$T53,$V53,$AF53,$AH53),7)</f>
        <v>46</v>
      </c>
      <c r="AQ53" s="91">
        <f>LARGE(($H53,$J53,$L53,$N53,$P53,$R53,$X53,$Z53,$AB53,$AD53,$T53,$V53,$AF53,$AH53),8)</f>
        <v>44</v>
      </c>
      <c r="AR53" s="91">
        <f>LARGE(($H53,$J53,$L53,$N53,$P53,$R53,$X53,$Z53,$AB53,$AD53,$T53,$V53,$AF53,$AH53),9)</f>
        <v>0</v>
      </c>
      <c r="AS53" s="91">
        <f>LARGE(($H53,$J53,$L53,$N53,$P53,$R53,$X53,$Z53,$AB53,$AD53,$T53,$V53,$AF53,$AH53),10)</f>
        <v>0</v>
      </c>
      <c r="AT53" s="91">
        <f>LARGE(($H53,$J53,$L53,$N53,$P53,$R53,$X53,$Z53,$AB53,$AD53,$T53,$V53,$AF53,$AH53),11)</f>
        <v>0</v>
      </c>
      <c r="AU53" s="91">
        <f>LARGE(($H53,$J53,$L53,$N53,$P53,$R53,$X53,$Z53,$AB53,$AD53,$T53,$V53,$AF53,$AH53),12)</f>
        <v>0</v>
      </c>
      <c r="AV53" s="91">
        <f>LARGE(($H53,$J53,$L53,$N53,$P53,$R53,$X53,$Z53,$AB53,$AD53,$T53,$V53,$AF53,$AH53),13)</f>
        <v>0</v>
      </c>
      <c r="AW53" s="95">
        <f>LARGE(($H53,$J53,$L53,$N53,$P53,$R53,$X53,$Z53,$AB53,$AD53,$T53,$V53,$AF53,$AH53),14)</f>
        <v>0</v>
      </c>
    </row>
    <row r="54" spans="1:49" x14ac:dyDescent="0.25">
      <c r="A54" s="59" t="s">
        <v>1232</v>
      </c>
      <c r="B54" s="92">
        <v>10</v>
      </c>
      <c r="C54" s="51" t="s">
        <v>387</v>
      </c>
      <c r="D54" s="75">
        <v>2006</v>
      </c>
      <c r="E54" s="77" t="s">
        <v>164</v>
      </c>
      <c r="F54" s="102">
        <f t="shared" si="3"/>
        <v>260</v>
      </c>
      <c r="G54" s="54"/>
      <c r="H54" s="55">
        <f>IF(G54="",0,LOOKUP(G54,[1]Poängberäkning!$A$3:$A$53,[1]Poängberäkning!$B$3:$B$53))</f>
        <v>0</v>
      </c>
      <c r="I54" s="54"/>
      <c r="J54" s="55">
        <f>IF(I54="",0,LOOKUP(I54,[1]Poängberäkning!$A$3:$A$53,[1]Poängberäkning!$B$3:$B$53))</f>
        <v>0</v>
      </c>
      <c r="K54" s="67">
        <v>10</v>
      </c>
      <c r="L54" s="68">
        <f>IF(K54="",0,LOOKUP(K54,[1]Poängberäkning!$A$3:$A$53,[1]Poängberäkning!$B$3:$B$53))</f>
        <v>42</v>
      </c>
      <c r="M54" s="67">
        <v>9</v>
      </c>
      <c r="N54" s="68">
        <f>IF(M54="",0,LOOKUP(M54,[1]Poängberäkning!$A$3:$A$53,[1]Poängberäkning!$B$3:$B$53))</f>
        <v>44</v>
      </c>
      <c r="O54" s="54">
        <v>10</v>
      </c>
      <c r="P54" s="55">
        <f>IF(O54="",0,LOOKUP(O54,[1]Poängberäkning!$A$3:$A$53,[1]Poängberäkning!$B$3:$B$53))</f>
        <v>42</v>
      </c>
      <c r="Q54" s="54">
        <v>9</v>
      </c>
      <c r="R54" s="55">
        <f>IF(Q54="",0,LOOKUP(Q54,[1]Poängberäkning!$A$3:$A$53,[1]Poängberäkning!$B$3:$B$53))</f>
        <v>44</v>
      </c>
      <c r="S54" s="67">
        <v>9</v>
      </c>
      <c r="T54" s="68">
        <f>IF(S54="",0,LOOKUP(S54,[1]Poängberäkning!$A$3:$A$53,[1]Poängberäkning!$B$3:$B$53))</f>
        <v>44</v>
      </c>
      <c r="U54" s="67">
        <v>9</v>
      </c>
      <c r="V54" s="68">
        <f>IF(U54="",0,LOOKUP(U54,[1]Poängberäkning!$A$3:$A$53,[1]Poängberäkning!$B$3:$B$53))</f>
        <v>44</v>
      </c>
      <c r="W54" s="54"/>
      <c r="X54" s="55">
        <f>IF(W54="",0,LOOKUP(W54,[1]Poängberäkning!$A$3:$A$53,[1]Poängberäkning!$B$3:$B$53))</f>
        <v>0</v>
      </c>
      <c r="Y54" s="54"/>
      <c r="Z54" s="55">
        <f>IF(Y54="",0,LOOKUP(Y54,[1]Poängberäkning!$A$3:$A$53,[1]Poängberäkning!$B$3:$B$53))</f>
        <v>0</v>
      </c>
      <c r="AA54" s="67"/>
      <c r="AB54" s="68">
        <f>IF(AA54="",0,LOOKUP(AA54,[1]Poängberäkning!$A$3:$A$53,[1]Poängberäkning!$B$3:$B$53))</f>
        <v>0</v>
      </c>
      <c r="AC54" s="67"/>
      <c r="AD54" s="68">
        <f>IF(AC54="",0,LOOKUP(AC54,[1]Poängberäkning!$A$3:$A$53,[1]Poängberäkning!$B$3:$B$53))</f>
        <v>0</v>
      </c>
      <c r="AE54" s="54"/>
      <c r="AF54" s="55">
        <f>IF(AE54="",0,LOOKUP(AE54,[1]Poängberäkning!$A$3:$A$53,[1]Poängberäkning!$B$3:$B$53))</f>
        <v>0</v>
      </c>
      <c r="AG54" s="54"/>
      <c r="AH54" s="55">
        <f>IF(AG54="",0,LOOKUP(AG54,[1]Poängberäkning!$A$3:$A$53,[1]Poängberäkning!$B$3:$B$53))</f>
        <v>0</v>
      </c>
      <c r="AI54" s="88"/>
      <c r="AJ54" s="50">
        <f>LARGE(($H54,$J54,$L54,$N54,$P54,$R54,$X54,$Z54,$AB54,$AD54,$T54,$V54,$AF54,$AH54),1)</f>
        <v>44</v>
      </c>
      <c r="AK54" s="50">
        <f>LARGE(($H54,$J54,$L54,$N54,$P54,$R54,$X54,$Z54,$AB54,$AD54,$T54,$V54,$AF54,$AH54),2)</f>
        <v>44</v>
      </c>
      <c r="AL54" s="50">
        <f>LARGE(($H54,$J54,$L54,$N54,$P54,$R54,$X54,$Z54,$AB54,$AD54,$T54,$V54,$AF54,$AH54),3)</f>
        <v>44</v>
      </c>
      <c r="AM54" s="50">
        <f>LARGE(($H54,$J54,$L54,$N54,$P54,$R54,$X54,$Z54,$AB54,$AD54,$T54,$V54,$AF54,$AH54),4)</f>
        <v>44</v>
      </c>
      <c r="AN54" s="50">
        <f>LARGE(($H54,$J54,$L54,$N54,$P54,$R54,$X54,$Z54,$AB54,$AD54,$T54,$V54,$AF54,$AH54),5)</f>
        <v>42</v>
      </c>
      <c r="AO54" s="50">
        <f>LARGE(($H54,$J54,$L54,$N54,$P54,$R54,$X54,$Z54,$AB54,$AD54,$T54,$V54,$AF54,$AH54),6)</f>
        <v>42</v>
      </c>
      <c r="AP54" s="50">
        <f>LARGE(($H54,$J54,$L54,$N54,$P54,$R54,$X54,$Z54,$AB54,$AD54,$T54,$V54,$AF54,$AH54),7)</f>
        <v>0</v>
      </c>
      <c r="AQ54" s="91">
        <f>LARGE(($H54,$J54,$L54,$N54,$P54,$R54,$X54,$Z54,$AB54,$AD54,$T54,$V54,$AF54,$AH54),8)</f>
        <v>0</v>
      </c>
      <c r="AR54" s="91">
        <f>LARGE(($H54,$J54,$L54,$N54,$P54,$R54,$X54,$Z54,$AB54,$AD54,$T54,$V54,$AF54,$AH54),9)</f>
        <v>0</v>
      </c>
      <c r="AS54" s="91">
        <f>LARGE(($H54,$J54,$L54,$N54,$P54,$R54,$X54,$Z54,$AB54,$AD54,$T54,$V54,$AF54,$AH54),10)</f>
        <v>0</v>
      </c>
      <c r="AT54" s="91">
        <f>LARGE(($H54,$J54,$L54,$N54,$P54,$R54,$X54,$Z54,$AB54,$AD54,$T54,$V54,$AF54,$AH54),11)</f>
        <v>0</v>
      </c>
      <c r="AU54" s="91">
        <f>LARGE(($H54,$J54,$L54,$N54,$P54,$R54,$X54,$Z54,$AB54,$AD54,$T54,$V54,$AF54,$AH54),12)</f>
        <v>0</v>
      </c>
      <c r="AV54" s="91">
        <f>LARGE(($H54,$J54,$L54,$N54,$P54,$R54,$X54,$Z54,$AB54,$AD54,$T54,$V54,$AF54,$AH54),13)</f>
        <v>0</v>
      </c>
      <c r="AW54" s="95">
        <f>LARGE(($H54,$J54,$L54,$N54,$P54,$R54,$X54,$Z54,$AB54,$AD54,$T54,$V54,$AF54,$AH54),14)</f>
        <v>0</v>
      </c>
    </row>
    <row r="55" spans="1:49" x14ac:dyDescent="0.25">
      <c r="A55" s="59" t="s">
        <v>1232</v>
      </c>
      <c r="B55" s="92"/>
      <c r="C55" s="51"/>
      <c r="D55" s="75"/>
      <c r="E55" s="77"/>
      <c r="F55" s="102"/>
      <c r="G55" s="54"/>
      <c r="H55" s="55">
        <f>IF(G55="",0,LOOKUP(G55,[1]Poängberäkning!$A$3:$A$53,[1]Poängberäkning!$B$3:$B$53))</f>
        <v>0</v>
      </c>
      <c r="I55" s="54"/>
      <c r="J55" s="55">
        <f>IF(I55="",0,LOOKUP(I55,[1]Poängberäkning!$A$3:$A$53,[1]Poängberäkning!$B$3:$B$53))</f>
        <v>0</v>
      </c>
      <c r="K55" s="67"/>
      <c r="L55" s="68">
        <f>IF(K55="",0,LOOKUP(K55,[1]Poängberäkning!$A$3:$A$53,[1]Poängberäkning!$B$3:$B$53))</f>
        <v>0</v>
      </c>
      <c r="M55" s="67"/>
      <c r="N55" s="68">
        <f>IF(M55="",0,LOOKUP(M55,[1]Poängberäkning!$A$3:$A$53,[1]Poängberäkning!$B$3:$B$53))</f>
        <v>0</v>
      </c>
      <c r="O55" s="54"/>
      <c r="P55" s="55">
        <f>IF(O55="",0,LOOKUP(O55,[1]Poängberäkning!$A$3:$A$53,[1]Poängberäkning!$B$3:$B$53))</f>
        <v>0</v>
      </c>
      <c r="Q55" s="54"/>
      <c r="R55" s="55">
        <f>IF(Q55="",0,LOOKUP(Q55,[1]Poängberäkning!$A$3:$A$53,[1]Poängberäkning!$B$3:$B$53))</f>
        <v>0</v>
      </c>
      <c r="S55" s="67"/>
      <c r="T55" s="68">
        <f>IF(S55="",0,LOOKUP(S55,[1]Poängberäkning!$A$3:$A$53,[1]Poängberäkning!$B$3:$B$53))</f>
        <v>0</v>
      </c>
      <c r="U55" s="67"/>
      <c r="V55" s="68">
        <f>IF(U55="",0,LOOKUP(U55,[1]Poängberäkning!$A$3:$A$53,[1]Poängberäkning!$B$3:$B$53))</f>
        <v>0</v>
      </c>
      <c r="W55" s="54"/>
      <c r="X55" s="55">
        <f>IF(W55="",0,LOOKUP(W55,[1]Poängberäkning!$A$3:$A$53,[1]Poängberäkning!$B$3:$B$53))</f>
        <v>0</v>
      </c>
      <c r="Y55" s="54"/>
      <c r="Z55" s="55">
        <f>IF(Y55="",0,LOOKUP(Y55,[1]Poängberäkning!$A$3:$A$53,[1]Poängberäkning!$B$3:$B$53))</f>
        <v>0</v>
      </c>
      <c r="AA55" s="67"/>
      <c r="AB55" s="68">
        <f>IF(AA55="",0,LOOKUP(AA55,[1]Poängberäkning!$A$3:$A$53,[1]Poängberäkning!$B$3:$B$53))</f>
        <v>0</v>
      </c>
      <c r="AC55" s="67"/>
      <c r="AD55" s="68">
        <f>IF(AC55="",0,LOOKUP(AC55,[1]Poängberäkning!$A$3:$A$53,[1]Poängberäkning!$B$3:$B$53))</f>
        <v>0</v>
      </c>
      <c r="AE55" s="54"/>
      <c r="AF55" s="55">
        <f>IF(AE55="",0,LOOKUP(AE55,[1]Poängberäkning!$A$3:$A$53,[1]Poängberäkning!$B$3:$B$53))</f>
        <v>0</v>
      </c>
      <c r="AG55" s="54"/>
      <c r="AH55" s="55">
        <f>IF(AG55="",0,LOOKUP(AG55,[1]Poängberäkning!$A$3:$A$53,[1]Poängberäkning!$B$3:$B$53))</f>
        <v>0</v>
      </c>
      <c r="AI55" s="88"/>
      <c r="AJ55" s="50">
        <f>LARGE(($H55,$J55,$L55,$N55,$P55,$R55,$X55,$Z55,$AB55,$AD55,$T55,$V55,$AF55,$AH55),1)</f>
        <v>0</v>
      </c>
      <c r="AK55" s="50">
        <f>LARGE(($H55,$J55,$L55,$N55,$P55,$R55,$X55,$Z55,$AB55,$AD55,$T55,$V55,$AF55,$AH55),2)</f>
        <v>0</v>
      </c>
      <c r="AL55" s="50">
        <f>LARGE(($H55,$J55,$L55,$N55,$P55,$R55,$X55,$Z55,$AB55,$AD55,$T55,$V55,$AF55,$AH55),3)</f>
        <v>0</v>
      </c>
      <c r="AM55" s="50">
        <f>LARGE(($H55,$J55,$L55,$N55,$P55,$R55,$X55,$Z55,$AB55,$AD55,$T55,$V55,$AF55,$AH55),4)</f>
        <v>0</v>
      </c>
      <c r="AN55" s="50">
        <f>LARGE(($H55,$J55,$L55,$N55,$P55,$R55,$X55,$Z55,$AB55,$AD55,$T55,$V55,$AF55,$AH55),5)</f>
        <v>0</v>
      </c>
      <c r="AO55" s="50">
        <f>LARGE(($H55,$J55,$L55,$N55,$P55,$R55,$X55,$Z55,$AB55,$AD55,$T55,$V55,$AF55,$AH55),6)</f>
        <v>0</v>
      </c>
      <c r="AP55" s="50">
        <f>LARGE(($H55,$J55,$L55,$N55,$P55,$R55,$X55,$Z55,$AB55,$AD55,$T55,$V55,$AF55,$AH55),7)</f>
        <v>0</v>
      </c>
      <c r="AQ55" s="91">
        <f>LARGE(($H55,$J55,$L55,$N55,$P55,$R55,$X55,$Z55,$AB55,$AD55,$T55,$V55,$AF55,$AH55),8)</f>
        <v>0</v>
      </c>
      <c r="AR55" s="91">
        <f>LARGE(($H55,$J55,$L55,$N55,$P55,$R55,$X55,$Z55,$AB55,$AD55,$T55,$V55,$AF55,$AH55),9)</f>
        <v>0</v>
      </c>
      <c r="AS55" s="91">
        <f>LARGE(($H55,$J55,$L55,$N55,$P55,$R55,$X55,$Z55,$AB55,$AD55,$T55,$V55,$AF55,$AH55),10)</f>
        <v>0</v>
      </c>
      <c r="AT55" s="91">
        <f>LARGE(($H55,$J55,$L55,$N55,$P55,$R55,$X55,$Z55,$AB55,$AD55,$T55,$V55,$AF55,$AH55),11)</f>
        <v>0</v>
      </c>
      <c r="AU55" s="91">
        <f>LARGE(($H55,$J55,$L55,$N55,$P55,$R55,$X55,$Z55,$AB55,$AD55,$T55,$V55,$AF55,$AH55),12)</f>
        <v>0</v>
      </c>
      <c r="AV55" s="91">
        <f>LARGE(($H55,$J55,$L55,$N55,$P55,$R55,$X55,$Z55,$AB55,$AD55,$T55,$V55,$AF55,$AH55),13)</f>
        <v>0</v>
      </c>
      <c r="AW55" s="95">
        <f>LARGE(($H55,$J55,$L55,$N55,$P55,$R55,$X55,$Z55,$AB55,$AD55,$T55,$V55,$AF55,$AH55),14)</f>
        <v>0</v>
      </c>
    </row>
    <row r="56" spans="1:49" x14ac:dyDescent="0.25">
      <c r="A56" s="79"/>
      <c r="B56" s="81"/>
      <c r="C56" s="80"/>
      <c r="D56" s="81"/>
      <c r="E56" s="82"/>
      <c r="F56" s="103"/>
      <c r="G56" s="83"/>
      <c r="H56" s="84"/>
      <c r="I56" s="83"/>
      <c r="J56" s="84"/>
      <c r="K56" s="83"/>
      <c r="L56" s="84"/>
      <c r="M56" s="83"/>
      <c r="N56" s="84"/>
      <c r="O56" s="83"/>
      <c r="P56" s="84"/>
      <c r="Q56" s="83"/>
      <c r="R56" s="84"/>
      <c r="S56" s="83"/>
      <c r="T56" s="84"/>
      <c r="U56" s="83"/>
      <c r="V56" s="84"/>
      <c r="W56" s="83"/>
      <c r="X56" s="84"/>
      <c r="Y56" s="83"/>
      <c r="Z56" s="84"/>
      <c r="AA56" s="83"/>
      <c r="AB56" s="84"/>
      <c r="AC56" s="83"/>
      <c r="AD56" s="84"/>
      <c r="AE56" s="83"/>
      <c r="AF56" s="84"/>
      <c r="AG56" s="83"/>
      <c r="AH56" s="84"/>
      <c r="AI56" s="88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7"/>
    </row>
    <row r="57" spans="1:49" x14ac:dyDescent="0.25">
      <c r="A57" s="59" t="s">
        <v>1233</v>
      </c>
      <c r="B57" s="92">
        <v>1</v>
      </c>
      <c r="C57" s="51" t="s">
        <v>244</v>
      </c>
      <c r="D57" s="75">
        <v>2009</v>
      </c>
      <c r="E57" s="77" t="s">
        <v>204</v>
      </c>
      <c r="F57" s="102">
        <f>SUM(AJ57:AP57)</f>
        <v>660</v>
      </c>
      <c r="G57" s="54">
        <v>2</v>
      </c>
      <c r="H57" s="55">
        <f>IF(G57="",0,LOOKUP(G57,[1]Poängberäkning!$A$3:$A$53,[1]Poängberäkning!$B$3:$B$53))</f>
        <v>80</v>
      </c>
      <c r="I57" s="54">
        <v>4</v>
      </c>
      <c r="J57" s="55">
        <f>IF(I57="",0,LOOKUP(I57,[1]Poängberäkning!$A$3:$A$53,[1]Poängberäkning!$B$3:$B$53))</f>
        <v>60</v>
      </c>
      <c r="K57" s="67">
        <v>2</v>
      </c>
      <c r="L57" s="68">
        <f>IF(K57="",0,LOOKUP(K57,[1]Poängberäkning!$A$3:$A$53,[1]Poängberäkning!$B$3:$B$53))</f>
        <v>80</v>
      </c>
      <c r="M57" s="67">
        <v>1</v>
      </c>
      <c r="N57" s="68">
        <f>IF(M57="",0,LOOKUP(M57,[1]Poängberäkning!$A$3:$A$53,[1]Poängberäkning!$B$3:$B$53))</f>
        <v>100</v>
      </c>
      <c r="O57" s="54">
        <v>1</v>
      </c>
      <c r="P57" s="55">
        <f>IF(O57="",0,LOOKUP(O57,[1]Poängberäkning!$A$3:$A$53,[1]Poängberäkning!$B$3:$B$53))</f>
        <v>100</v>
      </c>
      <c r="Q57" s="54">
        <v>3</v>
      </c>
      <c r="R57" s="55">
        <f>IF(Q57="",0,LOOKUP(Q57,[1]Poängberäkning!$A$3:$A$53,[1]Poängberäkning!$B$3:$B$53))</f>
        <v>70</v>
      </c>
      <c r="S57" s="67">
        <v>2</v>
      </c>
      <c r="T57" s="68">
        <f>IF(S57="",0,LOOKUP(S57,[1]Poängberäkning!$A$3:$A$53,[1]Poängberäkning!$B$3:$B$53))</f>
        <v>80</v>
      </c>
      <c r="U57" s="67">
        <v>3</v>
      </c>
      <c r="V57" s="68">
        <f>IF(U57="",0,LOOKUP(U57,[1]Poängberäkning!$A$3:$A$53,[1]Poängberäkning!$B$3:$B$53))</f>
        <v>70</v>
      </c>
      <c r="W57" s="54">
        <v>3</v>
      </c>
      <c r="X57" s="55">
        <f>IF(W57="",0,LOOKUP(W57,[1]Poängberäkning!$A$3:$A$53,[1]Poängberäkning!$B$3:$B$53))</f>
        <v>70</v>
      </c>
      <c r="Y57" s="54">
        <v>2</v>
      </c>
      <c r="Z57" s="55">
        <f>IF(Y57="",0,LOOKUP(Y57,[1]Poängberäkning!$A$3:$A$53,[1]Poängberäkning!$B$3:$B$53))</f>
        <v>80</v>
      </c>
      <c r="AA57" s="67">
        <v>1</v>
      </c>
      <c r="AB57" s="68">
        <f>IF(AA57="",0,LOOKUP(AA57,[1]Poängberäkning!$A$3:$A$53,[1]Poängberäkning!$B$3:$B$53))</f>
        <v>100</v>
      </c>
      <c r="AC57" s="67">
        <v>1</v>
      </c>
      <c r="AD57" s="68">
        <f>IF(AC57="",0,LOOKUP(AC57,[1]Poängberäkning!$A$3:$A$53,[1]Poängberäkning!$B$3:$B$53))</f>
        <v>100</v>
      </c>
      <c r="AE57" s="54">
        <v>1</v>
      </c>
      <c r="AF57" s="55">
        <f>IF(AE57="",0,LOOKUP(AE57,[1]Poängberäkning!$A$3:$A$53,[1]Poängberäkning!$B$3:$B$53))</f>
        <v>100</v>
      </c>
      <c r="AG57" s="54">
        <v>2</v>
      </c>
      <c r="AH57" s="55">
        <f>IF(AG57="",0,LOOKUP(AG57,[1]Poängberäkning!$A$3:$A$53,[1]Poängberäkning!$B$3:$B$53))</f>
        <v>80</v>
      </c>
      <c r="AI57" s="88"/>
      <c r="AJ57" s="50">
        <f>LARGE(($H57,$J57,$L57,$N57,$P57,$R57,$X57,$Z57,$AB57,$AD57,$T57,$V57,$AF57,$AH57),1)</f>
        <v>100</v>
      </c>
      <c r="AK57" s="50">
        <f>LARGE(($H57,$J57,$L57,$N57,$P57,$R57,$X57,$Z57,$AB57,$AD57,$T57,$V57,$AF57,$AH57),2)</f>
        <v>100</v>
      </c>
      <c r="AL57" s="50">
        <f>LARGE(($H57,$J57,$L57,$N57,$P57,$R57,$X57,$Z57,$AB57,$AD57,$T57,$V57,$AF57,$AH57),3)</f>
        <v>100</v>
      </c>
      <c r="AM57" s="50">
        <f>LARGE(($H57,$J57,$L57,$N57,$P57,$R57,$X57,$Z57,$AB57,$AD57,$T57,$V57,$AF57,$AH57),4)</f>
        <v>100</v>
      </c>
      <c r="AN57" s="50">
        <f>LARGE(($H57,$J57,$L57,$N57,$P57,$R57,$X57,$Z57,$AB57,$AD57,$T57,$V57,$AF57,$AH57),5)</f>
        <v>100</v>
      </c>
      <c r="AO57" s="50">
        <f>LARGE(($H57,$J57,$L57,$N57,$P57,$R57,$X57,$Z57,$AB57,$AD57,$T57,$V57,$AF57,$AH57),6)</f>
        <v>80</v>
      </c>
      <c r="AP57" s="50">
        <f>LARGE(($H57,$J57,$L57,$N57,$P57,$R57,$X57,$Z57,$AB57,$AD57,$T57,$V57,$AF57,$AH57),7)</f>
        <v>80</v>
      </c>
      <c r="AQ57" s="91">
        <f>LARGE(($H57,$J57,$L57,$N57,$P57,$R57,$X57,$Z57,$AB57,$AD57,$T57,$V57,$AF57,$AH57),8)</f>
        <v>80</v>
      </c>
      <c r="AR57" s="91">
        <f>LARGE(($H57,$J57,$L57,$N57,$P57,$R57,$X57,$Z57,$AB57,$AD57,$T57,$V57,$AF57,$AH57),9)</f>
        <v>80</v>
      </c>
      <c r="AS57" s="91">
        <f>LARGE(($H57,$J57,$L57,$N57,$P57,$R57,$X57,$Z57,$AB57,$AD57,$T57,$V57,$AF57,$AH57),10)</f>
        <v>80</v>
      </c>
      <c r="AT57" s="91">
        <f>LARGE(($H57,$J57,$L57,$N57,$P57,$R57,$X57,$Z57,$AB57,$AD57,$T57,$V57,$AF57,$AH57),11)</f>
        <v>70</v>
      </c>
      <c r="AU57" s="91">
        <f>LARGE(($H57,$J57,$L57,$N57,$P57,$R57,$X57,$Z57,$AB57,$AD57,$T57,$V57,$AF57,$AH57),12)</f>
        <v>70</v>
      </c>
      <c r="AV57" s="91">
        <f>LARGE(($H57,$J57,$L57,$N57,$P57,$R57,$X57,$Z57,$AB57,$AD57,$T57,$V57,$AF57,$AH57),13)</f>
        <v>70</v>
      </c>
      <c r="AW57" s="95">
        <f>LARGE(($H57,$J57,$L57,$N57,$P57,$R57,$X57,$Z57,$AB57,$AD57,$T57,$V57,$AF57,$AH57),14)</f>
        <v>60</v>
      </c>
    </row>
    <row r="58" spans="1:49" x14ac:dyDescent="0.25">
      <c r="A58" s="59" t="s">
        <v>1233</v>
      </c>
      <c r="B58" s="92">
        <v>2</v>
      </c>
      <c r="C58" s="51" t="s">
        <v>311</v>
      </c>
      <c r="D58" s="75">
        <v>2009</v>
      </c>
      <c r="E58" s="77" t="s">
        <v>204</v>
      </c>
      <c r="F58" s="102">
        <f>SUM(AJ58:AP58)</f>
        <v>640</v>
      </c>
      <c r="G58" s="54">
        <v>99</v>
      </c>
      <c r="H58" s="55">
        <f>IF(G58="",0,LOOKUP(G58,[1]Poängberäkning!$A$3:$A$53,[1]Poängberäkning!$B$3:$B$53))</f>
        <v>0</v>
      </c>
      <c r="I58" s="54">
        <v>2</v>
      </c>
      <c r="J58" s="55">
        <f>IF(I58="",0,LOOKUP(I58,[1]Poängberäkning!$A$3:$A$53,[1]Poängberäkning!$B$3:$B$53))</f>
        <v>80</v>
      </c>
      <c r="K58" s="67">
        <v>1</v>
      </c>
      <c r="L58" s="68">
        <f>IF(K58="",0,LOOKUP(K58,[1]Poängberäkning!$A$3:$A$53,[1]Poängberäkning!$B$3:$B$53))</f>
        <v>100</v>
      </c>
      <c r="M58" s="67">
        <v>6</v>
      </c>
      <c r="N58" s="68">
        <f>IF(M58="",0,LOOKUP(M58,[1]Poängberäkning!$A$3:$A$53,[1]Poängberäkning!$B$3:$B$53))</f>
        <v>50</v>
      </c>
      <c r="O58" s="54">
        <v>99</v>
      </c>
      <c r="P58" s="55">
        <f>IF(O58="",0,LOOKUP(O58,[1]Poängberäkning!$A$3:$A$53,[1]Poängberäkning!$B$3:$B$53))</f>
        <v>0</v>
      </c>
      <c r="Q58" s="54">
        <v>7</v>
      </c>
      <c r="R58" s="55">
        <f>IF(Q58="",0,LOOKUP(Q58,[1]Poängberäkning!$A$3:$A$53,[1]Poängberäkning!$B$3:$B$53))</f>
        <v>48</v>
      </c>
      <c r="S58" s="67">
        <v>3</v>
      </c>
      <c r="T58" s="68">
        <f>IF(S58="",0,LOOKUP(S58,[1]Poängberäkning!$A$3:$A$53,[1]Poängberäkning!$B$3:$B$53))</f>
        <v>70</v>
      </c>
      <c r="U58" s="67">
        <v>2</v>
      </c>
      <c r="V58" s="68">
        <f>IF(U58="",0,LOOKUP(U58,[1]Poängberäkning!$A$3:$A$53,[1]Poängberäkning!$B$3:$B$53))</f>
        <v>80</v>
      </c>
      <c r="W58" s="54">
        <v>1</v>
      </c>
      <c r="X58" s="55">
        <f>IF(W58="",0,LOOKUP(W58,[1]Poängberäkning!$A$3:$A$53,[1]Poängberäkning!$B$3:$B$53))</f>
        <v>100</v>
      </c>
      <c r="Y58" s="54">
        <v>1</v>
      </c>
      <c r="Z58" s="55">
        <f>IF(Y58="",0,LOOKUP(Y58,[1]Poängberäkning!$A$3:$A$53,[1]Poängberäkning!$B$3:$B$53))</f>
        <v>100</v>
      </c>
      <c r="AA58" s="67">
        <v>2</v>
      </c>
      <c r="AB58" s="68">
        <f>IF(AA58="",0,LOOKUP(AA58,[1]Poängberäkning!$A$3:$A$53,[1]Poängberäkning!$B$3:$B$53))</f>
        <v>80</v>
      </c>
      <c r="AC58" s="67">
        <v>2</v>
      </c>
      <c r="AD58" s="68">
        <f>IF(AC58="",0,LOOKUP(AC58,[1]Poängberäkning!$A$3:$A$53,[1]Poängberäkning!$B$3:$B$53))</f>
        <v>80</v>
      </c>
      <c r="AE58" s="54">
        <v>2</v>
      </c>
      <c r="AF58" s="55">
        <f>IF(AE58="",0,LOOKUP(AE58,[1]Poängberäkning!$A$3:$A$53,[1]Poängberäkning!$B$3:$B$53))</f>
        <v>80</v>
      </c>
      <c r="AG58" s="54">
        <v>1</v>
      </c>
      <c r="AH58" s="55">
        <f>IF(AG58="",0,LOOKUP(AG58,[1]Poängberäkning!$A$3:$A$53,[1]Poängberäkning!$B$3:$B$53))</f>
        <v>100</v>
      </c>
      <c r="AI58" s="88"/>
      <c r="AJ58" s="50">
        <f>LARGE(($H58,$J58,$L58,$N58,$P58,$R58,$X58,$Z58,$AB58,$AD58,$T58,$V58,$AF58,$AH58),1)</f>
        <v>100</v>
      </c>
      <c r="AK58" s="50">
        <f>LARGE(($H58,$J58,$L58,$N58,$P58,$R58,$X58,$Z58,$AB58,$AD58,$T58,$V58,$AF58,$AH58),2)</f>
        <v>100</v>
      </c>
      <c r="AL58" s="50">
        <f>LARGE(($H58,$J58,$L58,$N58,$P58,$R58,$X58,$Z58,$AB58,$AD58,$T58,$V58,$AF58,$AH58),3)</f>
        <v>100</v>
      </c>
      <c r="AM58" s="50">
        <f>LARGE(($H58,$J58,$L58,$N58,$P58,$R58,$X58,$Z58,$AB58,$AD58,$T58,$V58,$AF58,$AH58),4)</f>
        <v>100</v>
      </c>
      <c r="AN58" s="50">
        <f>LARGE(($H58,$J58,$L58,$N58,$P58,$R58,$X58,$Z58,$AB58,$AD58,$T58,$V58,$AF58,$AH58),5)</f>
        <v>80</v>
      </c>
      <c r="AO58" s="50">
        <f>LARGE(($H58,$J58,$L58,$N58,$P58,$R58,$X58,$Z58,$AB58,$AD58,$T58,$V58,$AF58,$AH58),6)</f>
        <v>80</v>
      </c>
      <c r="AP58" s="50">
        <f>LARGE(($H58,$J58,$L58,$N58,$P58,$R58,$X58,$Z58,$AB58,$AD58,$T58,$V58,$AF58,$AH58),7)</f>
        <v>80</v>
      </c>
      <c r="AQ58" s="91">
        <f>LARGE(($H58,$J58,$L58,$N58,$P58,$R58,$X58,$Z58,$AB58,$AD58,$T58,$V58,$AF58,$AH58),8)</f>
        <v>80</v>
      </c>
      <c r="AR58" s="91">
        <f>LARGE(($H58,$J58,$L58,$N58,$P58,$R58,$X58,$Z58,$AB58,$AD58,$T58,$V58,$AF58,$AH58),9)</f>
        <v>80</v>
      </c>
      <c r="AS58" s="91">
        <f>LARGE(($H58,$J58,$L58,$N58,$P58,$R58,$X58,$Z58,$AB58,$AD58,$T58,$V58,$AF58,$AH58),10)</f>
        <v>70</v>
      </c>
      <c r="AT58" s="91">
        <f>LARGE(($H58,$J58,$L58,$N58,$P58,$R58,$X58,$Z58,$AB58,$AD58,$T58,$V58,$AF58,$AH58),11)</f>
        <v>50</v>
      </c>
      <c r="AU58" s="91">
        <f>LARGE(($H58,$J58,$L58,$N58,$P58,$R58,$X58,$Z58,$AB58,$AD58,$T58,$V58,$AF58,$AH58),12)</f>
        <v>48</v>
      </c>
      <c r="AV58" s="91">
        <f>LARGE(($H58,$J58,$L58,$N58,$P58,$R58,$X58,$Z58,$AB58,$AD58,$T58,$V58,$AF58,$AH58),13)</f>
        <v>0</v>
      </c>
      <c r="AW58" s="95">
        <f>LARGE(($H58,$J58,$L58,$N58,$P58,$R58,$X58,$Z58,$AB58,$AD58,$T58,$V58,$AF58,$AH58),14)</f>
        <v>0</v>
      </c>
    </row>
    <row r="59" spans="1:49" x14ac:dyDescent="0.25">
      <c r="A59" s="59" t="s">
        <v>1233</v>
      </c>
      <c r="B59" s="92">
        <v>3</v>
      </c>
      <c r="C59" s="51" t="s">
        <v>259</v>
      </c>
      <c r="D59" s="75">
        <v>2009</v>
      </c>
      <c r="E59" s="77" t="s">
        <v>137</v>
      </c>
      <c r="F59" s="102">
        <f>SUM(AJ59:AP59)</f>
        <v>570</v>
      </c>
      <c r="G59" s="54">
        <v>4</v>
      </c>
      <c r="H59" s="55">
        <f>IF(G59="",0,LOOKUP(G59,[1]Poängberäkning!$A$3:$A$53,[1]Poängberäkning!$B$3:$B$53))</f>
        <v>60</v>
      </c>
      <c r="I59" s="54">
        <v>3</v>
      </c>
      <c r="J59" s="55">
        <f>IF(I59="",0,LOOKUP(I59,[1]Poängberäkning!$A$3:$A$53,[1]Poängberäkning!$B$3:$B$53))</f>
        <v>70</v>
      </c>
      <c r="K59" s="67">
        <v>8</v>
      </c>
      <c r="L59" s="68">
        <f>IF(K59="",0,LOOKUP(K59,[1]Poängberäkning!$A$3:$A$53,[1]Poängberäkning!$B$3:$B$53))</f>
        <v>46</v>
      </c>
      <c r="M59" s="67">
        <v>4</v>
      </c>
      <c r="N59" s="68">
        <f>IF(M59="",0,LOOKUP(M59,[1]Poängberäkning!$A$3:$A$53,[1]Poängberäkning!$B$3:$B$53))</f>
        <v>60</v>
      </c>
      <c r="O59" s="54">
        <v>99</v>
      </c>
      <c r="P59" s="55">
        <f>IF(O59="",0,LOOKUP(O59,[1]Poängberäkning!$A$3:$A$53,[1]Poängberäkning!$B$3:$B$53))</f>
        <v>0</v>
      </c>
      <c r="Q59" s="54">
        <v>1</v>
      </c>
      <c r="R59" s="55">
        <f>IF(Q59="",0,LOOKUP(Q59,[1]Poängberäkning!$A$3:$A$53,[1]Poängberäkning!$B$3:$B$53))</f>
        <v>100</v>
      </c>
      <c r="S59" s="67">
        <v>1</v>
      </c>
      <c r="T59" s="68">
        <f>IF(S59="",0,LOOKUP(S59,[1]Poängberäkning!$A$3:$A$53,[1]Poängberäkning!$B$3:$B$53))</f>
        <v>100</v>
      </c>
      <c r="U59" s="67">
        <v>1</v>
      </c>
      <c r="V59" s="68">
        <f>IF(U59="",0,LOOKUP(U59,[1]Poängberäkning!$A$3:$A$53,[1]Poängberäkning!$B$3:$B$53))</f>
        <v>100</v>
      </c>
      <c r="W59" s="54">
        <v>2</v>
      </c>
      <c r="X59" s="55">
        <f>IF(W59="",0,LOOKUP(W59,[1]Poängberäkning!$A$3:$A$53,[1]Poängberäkning!$B$3:$B$53))</f>
        <v>80</v>
      </c>
      <c r="Y59" s="54">
        <v>99</v>
      </c>
      <c r="Z59" s="55">
        <f>IF(Y59="",0,LOOKUP(Y59,[1]Poängberäkning!$A$3:$A$53,[1]Poängberäkning!$B$3:$B$53))</f>
        <v>0</v>
      </c>
      <c r="AA59" s="67"/>
      <c r="AB59" s="68">
        <f>IF(AA59="",0,LOOKUP(AA59,[1]Poängberäkning!$A$3:$A$53,[1]Poängberäkning!$B$3:$B$53))</f>
        <v>0</v>
      </c>
      <c r="AC59" s="67"/>
      <c r="AD59" s="68">
        <f>IF(AC59="",0,LOOKUP(AC59,[1]Poängberäkning!$A$3:$A$53,[1]Poängberäkning!$B$3:$B$53))</f>
        <v>0</v>
      </c>
      <c r="AE59" s="54"/>
      <c r="AF59" s="55">
        <f>IF(AE59="",0,LOOKUP(AE59,[1]Poängberäkning!$A$3:$A$53,[1]Poängberäkning!$B$3:$B$53))</f>
        <v>0</v>
      </c>
      <c r="AG59" s="54"/>
      <c r="AH59" s="55">
        <f>IF(AG59="",0,LOOKUP(AG59,[1]Poängberäkning!$A$3:$A$53,[1]Poängberäkning!$B$3:$B$53))</f>
        <v>0</v>
      </c>
      <c r="AI59" s="88"/>
      <c r="AJ59" s="50">
        <f>LARGE(($H59,$J59,$L59,$N59,$P59,$R59,$X59,$Z59,$AB59,$AD59,$T59,$V59,$AF59,$AH59),1)</f>
        <v>100</v>
      </c>
      <c r="AK59" s="50">
        <f>LARGE(($H59,$J59,$L59,$N59,$P59,$R59,$X59,$Z59,$AB59,$AD59,$T59,$V59,$AF59,$AH59),2)</f>
        <v>100</v>
      </c>
      <c r="AL59" s="50">
        <f>LARGE(($H59,$J59,$L59,$N59,$P59,$R59,$X59,$Z59,$AB59,$AD59,$T59,$V59,$AF59,$AH59),3)</f>
        <v>100</v>
      </c>
      <c r="AM59" s="50">
        <f>LARGE(($H59,$J59,$L59,$N59,$P59,$R59,$X59,$Z59,$AB59,$AD59,$T59,$V59,$AF59,$AH59),4)</f>
        <v>80</v>
      </c>
      <c r="AN59" s="50">
        <f>LARGE(($H59,$J59,$L59,$N59,$P59,$R59,$X59,$Z59,$AB59,$AD59,$T59,$V59,$AF59,$AH59),5)</f>
        <v>70</v>
      </c>
      <c r="AO59" s="50">
        <f>LARGE(($H59,$J59,$L59,$N59,$P59,$R59,$X59,$Z59,$AB59,$AD59,$T59,$V59,$AF59,$AH59),6)</f>
        <v>60</v>
      </c>
      <c r="AP59" s="50">
        <f>LARGE(($H59,$J59,$L59,$N59,$P59,$R59,$X59,$Z59,$AB59,$AD59,$T59,$V59,$AF59,$AH59),7)</f>
        <v>60</v>
      </c>
      <c r="AQ59" s="91">
        <f>LARGE(($H59,$J59,$L59,$N59,$P59,$R59,$X59,$Z59,$AB59,$AD59,$T59,$V59,$AF59,$AH59),8)</f>
        <v>46</v>
      </c>
      <c r="AR59" s="91">
        <f>LARGE(($H59,$J59,$L59,$N59,$P59,$R59,$X59,$Z59,$AB59,$AD59,$T59,$V59,$AF59,$AH59),9)</f>
        <v>0</v>
      </c>
      <c r="AS59" s="91">
        <f>LARGE(($H59,$J59,$L59,$N59,$P59,$R59,$X59,$Z59,$AB59,$AD59,$T59,$V59,$AF59,$AH59),10)</f>
        <v>0</v>
      </c>
      <c r="AT59" s="91">
        <f>LARGE(($H59,$J59,$L59,$N59,$P59,$R59,$X59,$Z59,$AB59,$AD59,$T59,$V59,$AF59,$AH59),11)</f>
        <v>0</v>
      </c>
      <c r="AU59" s="91">
        <f>LARGE(($H59,$J59,$L59,$N59,$P59,$R59,$X59,$Z59,$AB59,$AD59,$T59,$V59,$AF59,$AH59),12)</f>
        <v>0</v>
      </c>
      <c r="AV59" s="91">
        <f>LARGE(($H59,$J59,$L59,$N59,$P59,$R59,$X59,$Z59,$AB59,$AD59,$T59,$V59,$AF59,$AH59),13)</f>
        <v>0</v>
      </c>
      <c r="AW59" s="95">
        <f>LARGE(($H59,$J59,$L59,$N59,$P59,$R59,$X59,$Z59,$AB59,$AD59,$T59,$V59,$AF59,$AH59),14)</f>
        <v>0</v>
      </c>
    </row>
    <row r="60" spans="1:49" x14ac:dyDescent="0.25">
      <c r="A60" s="59" t="s">
        <v>1233</v>
      </c>
      <c r="B60" s="92">
        <v>4</v>
      </c>
      <c r="C60" s="51" t="s">
        <v>230</v>
      </c>
      <c r="D60" s="75">
        <v>2009</v>
      </c>
      <c r="E60" s="77" t="s">
        <v>164</v>
      </c>
      <c r="F60" s="102">
        <f>SUM(AJ60:AP60)</f>
        <v>560</v>
      </c>
      <c r="G60" s="54">
        <v>1</v>
      </c>
      <c r="H60" s="55">
        <f>IF(G60="",0,LOOKUP(G60,[1]Poängberäkning!$A$3:$A$53,[1]Poängberäkning!$B$3:$B$53))</f>
        <v>100</v>
      </c>
      <c r="I60" s="54">
        <v>1</v>
      </c>
      <c r="J60" s="55">
        <f>IF(I60="",0,LOOKUP(I60,[1]Poängberäkning!$A$3:$A$53,[1]Poängberäkning!$B$3:$B$53))</f>
        <v>100</v>
      </c>
      <c r="K60" s="67">
        <v>3</v>
      </c>
      <c r="L60" s="68">
        <f>IF(K60="",0,LOOKUP(K60,[1]Poängberäkning!$A$3:$A$53,[1]Poängberäkning!$B$3:$B$53))</f>
        <v>70</v>
      </c>
      <c r="M60" s="67">
        <v>2</v>
      </c>
      <c r="N60" s="68">
        <f>IF(M60="",0,LOOKUP(M60,[1]Poängberäkning!$A$3:$A$53,[1]Poängberäkning!$B$3:$B$53))</f>
        <v>80</v>
      </c>
      <c r="O60" s="54">
        <v>99</v>
      </c>
      <c r="P60" s="55">
        <f>IF(O60="",0,LOOKUP(O60,[1]Poängberäkning!$A$3:$A$53,[1]Poängberäkning!$B$3:$B$53))</f>
        <v>0</v>
      </c>
      <c r="Q60" s="54">
        <v>2</v>
      </c>
      <c r="R60" s="55">
        <f>IF(Q60="",0,LOOKUP(Q60,[1]Poängberäkning!$A$3:$A$53,[1]Poängberäkning!$B$3:$B$53))</f>
        <v>80</v>
      </c>
      <c r="S60" s="67">
        <v>4</v>
      </c>
      <c r="T60" s="68">
        <f>IF(S60="",0,LOOKUP(S60,[1]Poängberäkning!$A$3:$A$53,[1]Poängberäkning!$B$3:$B$53))</f>
        <v>60</v>
      </c>
      <c r="U60" s="67">
        <v>10</v>
      </c>
      <c r="V60" s="68">
        <f>IF(U60="",0,LOOKUP(U60,[1]Poängberäkning!$A$3:$A$53,[1]Poängberäkning!$B$3:$B$53))</f>
        <v>42</v>
      </c>
      <c r="W60" s="54">
        <v>5</v>
      </c>
      <c r="X60" s="55">
        <f>IF(W60="",0,LOOKUP(W60,[1]Poängberäkning!$A$3:$A$53,[1]Poängberäkning!$B$3:$B$53))</f>
        <v>55</v>
      </c>
      <c r="Y60" s="54">
        <v>3</v>
      </c>
      <c r="Z60" s="55">
        <f>IF(Y60="",0,LOOKUP(Y60,[1]Poängberäkning!$A$3:$A$53,[1]Poängberäkning!$B$3:$B$53))</f>
        <v>70</v>
      </c>
      <c r="AA60" s="67"/>
      <c r="AB60" s="68">
        <f>IF(AA60="",0,LOOKUP(AA60,[1]Poängberäkning!$A$3:$A$53,[1]Poängberäkning!$B$3:$B$53))</f>
        <v>0</v>
      </c>
      <c r="AC60" s="67"/>
      <c r="AD60" s="68">
        <f>IF(AC60="",0,LOOKUP(AC60,[1]Poängberäkning!$A$3:$A$53,[1]Poängberäkning!$B$3:$B$53))</f>
        <v>0</v>
      </c>
      <c r="AE60" s="54"/>
      <c r="AF60" s="55">
        <f>IF(AE60="",0,LOOKUP(AE60,[1]Poängberäkning!$A$3:$A$53,[1]Poängberäkning!$B$3:$B$53))</f>
        <v>0</v>
      </c>
      <c r="AG60" s="54"/>
      <c r="AH60" s="55">
        <f>IF(AG60="",0,LOOKUP(AG60,[1]Poängberäkning!$A$3:$A$53,[1]Poängberäkning!$B$3:$B$53))</f>
        <v>0</v>
      </c>
      <c r="AI60" s="88"/>
      <c r="AJ60" s="50">
        <f>LARGE(($H60,$J60,$L60,$N60,$P60,$R60,$X60,$Z60,$AB60,$AD60,$T60,$V60,$AF60,$AH60),1)</f>
        <v>100</v>
      </c>
      <c r="AK60" s="50">
        <f>LARGE(($H60,$J60,$L60,$N60,$P60,$R60,$X60,$Z60,$AB60,$AD60,$T60,$V60,$AF60,$AH60),2)</f>
        <v>100</v>
      </c>
      <c r="AL60" s="50">
        <f>LARGE(($H60,$J60,$L60,$N60,$P60,$R60,$X60,$Z60,$AB60,$AD60,$T60,$V60,$AF60,$AH60),3)</f>
        <v>80</v>
      </c>
      <c r="AM60" s="50">
        <f>LARGE(($H60,$J60,$L60,$N60,$P60,$R60,$X60,$Z60,$AB60,$AD60,$T60,$V60,$AF60,$AH60),4)</f>
        <v>80</v>
      </c>
      <c r="AN60" s="50">
        <f>LARGE(($H60,$J60,$L60,$N60,$P60,$R60,$X60,$Z60,$AB60,$AD60,$T60,$V60,$AF60,$AH60),5)</f>
        <v>70</v>
      </c>
      <c r="AO60" s="50">
        <f>LARGE(($H60,$J60,$L60,$N60,$P60,$R60,$X60,$Z60,$AB60,$AD60,$T60,$V60,$AF60,$AH60),6)</f>
        <v>70</v>
      </c>
      <c r="AP60" s="50">
        <f>LARGE(($H60,$J60,$L60,$N60,$P60,$R60,$X60,$Z60,$AB60,$AD60,$T60,$V60,$AF60,$AH60),7)</f>
        <v>60</v>
      </c>
      <c r="AQ60" s="91">
        <f>LARGE(($H60,$J60,$L60,$N60,$P60,$R60,$X60,$Z60,$AB60,$AD60,$T60,$V60,$AF60,$AH60),8)</f>
        <v>55</v>
      </c>
      <c r="AR60" s="91">
        <f>LARGE(($H60,$J60,$L60,$N60,$P60,$R60,$X60,$Z60,$AB60,$AD60,$T60,$V60,$AF60,$AH60),9)</f>
        <v>42</v>
      </c>
      <c r="AS60" s="91">
        <f>LARGE(($H60,$J60,$L60,$N60,$P60,$R60,$X60,$Z60,$AB60,$AD60,$T60,$V60,$AF60,$AH60),10)</f>
        <v>0</v>
      </c>
      <c r="AT60" s="91">
        <f>LARGE(($H60,$J60,$L60,$N60,$P60,$R60,$X60,$Z60,$AB60,$AD60,$T60,$V60,$AF60,$AH60),11)</f>
        <v>0</v>
      </c>
      <c r="AU60" s="91">
        <f>LARGE(($H60,$J60,$L60,$N60,$P60,$R60,$X60,$Z60,$AB60,$AD60,$T60,$V60,$AF60,$AH60),12)</f>
        <v>0</v>
      </c>
      <c r="AV60" s="91">
        <f>LARGE(($H60,$J60,$L60,$N60,$P60,$R60,$X60,$Z60,$AB60,$AD60,$T60,$V60,$AF60,$AH60),13)</f>
        <v>0</v>
      </c>
      <c r="AW60" s="95">
        <f>LARGE(($H60,$J60,$L60,$N60,$P60,$R60,$X60,$Z60,$AB60,$AD60,$T60,$V60,$AF60,$AH60),14)</f>
        <v>0</v>
      </c>
    </row>
    <row r="61" spans="1:49" x14ac:dyDescent="0.25">
      <c r="A61" s="59" t="s">
        <v>1233</v>
      </c>
      <c r="B61" s="92">
        <v>5</v>
      </c>
      <c r="C61" s="51" t="s">
        <v>264</v>
      </c>
      <c r="D61" s="75">
        <v>2009</v>
      </c>
      <c r="E61" s="77" t="s">
        <v>265</v>
      </c>
      <c r="F61" s="102">
        <f>SUM(AJ61:AP61)</f>
        <v>455</v>
      </c>
      <c r="G61" s="54">
        <v>3</v>
      </c>
      <c r="H61" s="55">
        <f>IF(G61="",0,LOOKUP(G61,[1]Poängberäkning!$A$3:$A$53,[1]Poängberäkning!$B$3:$B$53))</f>
        <v>70</v>
      </c>
      <c r="I61" s="54">
        <v>5</v>
      </c>
      <c r="J61" s="55">
        <f>IF(I61="",0,LOOKUP(I61,[1]Poängberäkning!$A$3:$A$53,[1]Poängberäkning!$B$3:$B$53))</f>
        <v>55</v>
      </c>
      <c r="K61" s="67">
        <v>4</v>
      </c>
      <c r="L61" s="68">
        <f>IF(K61="",0,LOOKUP(K61,[1]Poängberäkning!$A$3:$A$53,[1]Poängberäkning!$B$3:$B$53))</f>
        <v>60</v>
      </c>
      <c r="M61" s="67">
        <v>3</v>
      </c>
      <c r="N61" s="68">
        <f>IF(M61="",0,LOOKUP(M61,[1]Poängberäkning!$A$3:$A$53,[1]Poängberäkning!$B$3:$B$53))</f>
        <v>70</v>
      </c>
      <c r="O61" s="54">
        <v>2</v>
      </c>
      <c r="P61" s="55">
        <f>IF(O61="",0,LOOKUP(O61,[1]Poängberäkning!$A$3:$A$53,[1]Poängberäkning!$B$3:$B$53))</f>
        <v>80</v>
      </c>
      <c r="Q61" s="54">
        <v>4</v>
      </c>
      <c r="R61" s="55">
        <f>IF(Q61="",0,LOOKUP(Q61,[1]Poängberäkning!$A$3:$A$53,[1]Poängberäkning!$B$3:$B$53))</f>
        <v>60</v>
      </c>
      <c r="S61" s="67">
        <v>6</v>
      </c>
      <c r="T61" s="68">
        <f>IF(S61="",0,LOOKUP(S61,[1]Poängberäkning!$A$3:$A$53,[1]Poängberäkning!$B$3:$B$53))</f>
        <v>50</v>
      </c>
      <c r="U61" s="67">
        <v>5</v>
      </c>
      <c r="V61" s="68">
        <f>IF(U61="",0,LOOKUP(U61,[1]Poängberäkning!$A$3:$A$53,[1]Poängberäkning!$B$3:$B$53))</f>
        <v>55</v>
      </c>
      <c r="W61" s="54">
        <v>4</v>
      </c>
      <c r="X61" s="55">
        <f>IF(W61="",0,LOOKUP(W61,[1]Poängberäkning!$A$3:$A$53,[1]Poängberäkning!$B$3:$B$53))</f>
        <v>60</v>
      </c>
      <c r="Y61" s="54">
        <v>5</v>
      </c>
      <c r="Z61" s="55">
        <f>IF(Y61="",0,LOOKUP(Y61,[1]Poängberäkning!$A$3:$A$53,[1]Poängberäkning!$B$3:$B$53))</f>
        <v>55</v>
      </c>
      <c r="AA61" s="67"/>
      <c r="AB61" s="68">
        <f>IF(AA61="",0,LOOKUP(AA61,[1]Poängberäkning!$A$3:$A$53,[1]Poängberäkning!$B$3:$B$53))</f>
        <v>0</v>
      </c>
      <c r="AC61" s="67"/>
      <c r="AD61" s="68">
        <f>IF(AC61="",0,LOOKUP(AC61,[1]Poängberäkning!$A$3:$A$53,[1]Poängberäkning!$B$3:$B$53))</f>
        <v>0</v>
      </c>
      <c r="AE61" s="54"/>
      <c r="AF61" s="55">
        <f>IF(AE61="",0,LOOKUP(AE61,[1]Poängberäkning!$A$3:$A$53,[1]Poängberäkning!$B$3:$B$53))</f>
        <v>0</v>
      </c>
      <c r="AG61" s="54"/>
      <c r="AH61" s="55">
        <f>IF(AG61="",0,LOOKUP(AG61,[1]Poängberäkning!$A$3:$A$53,[1]Poängberäkning!$B$3:$B$53))</f>
        <v>0</v>
      </c>
      <c r="AI61" s="88"/>
      <c r="AJ61" s="50">
        <f>LARGE(($H61,$J61,$L61,$N61,$P61,$R61,$X61,$Z61,$AB61,$AD61,$T61,$V61,$AF61,$AH61),1)</f>
        <v>80</v>
      </c>
      <c r="AK61" s="50">
        <f>LARGE(($H61,$J61,$L61,$N61,$P61,$R61,$X61,$Z61,$AB61,$AD61,$T61,$V61,$AF61,$AH61),2)</f>
        <v>70</v>
      </c>
      <c r="AL61" s="50">
        <f>LARGE(($H61,$J61,$L61,$N61,$P61,$R61,$X61,$Z61,$AB61,$AD61,$T61,$V61,$AF61,$AH61),3)</f>
        <v>70</v>
      </c>
      <c r="AM61" s="50">
        <f>LARGE(($H61,$J61,$L61,$N61,$P61,$R61,$X61,$Z61,$AB61,$AD61,$T61,$V61,$AF61,$AH61),4)</f>
        <v>60</v>
      </c>
      <c r="AN61" s="50">
        <f>LARGE(($H61,$J61,$L61,$N61,$P61,$R61,$X61,$Z61,$AB61,$AD61,$T61,$V61,$AF61,$AH61),5)</f>
        <v>60</v>
      </c>
      <c r="AO61" s="50">
        <f>LARGE(($H61,$J61,$L61,$N61,$P61,$R61,$X61,$Z61,$AB61,$AD61,$T61,$V61,$AF61,$AH61),6)</f>
        <v>60</v>
      </c>
      <c r="AP61" s="50">
        <f>LARGE(($H61,$J61,$L61,$N61,$P61,$R61,$X61,$Z61,$AB61,$AD61,$T61,$V61,$AF61,$AH61),7)</f>
        <v>55</v>
      </c>
      <c r="AQ61" s="91">
        <f>LARGE(($H61,$J61,$L61,$N61,$P61,$R61,$X61,$Z61,$AB61,$AD61,$T61,$V61,$AF61,$AH61),8)</f>
        <v>55</v>
      </c>
      <c r="AR61" s="91">
        <f>LARGE(($H61,$J61,$L61,$N61,$P61,$R61,$X61,$Z61,$AB61,$AD61,$T61,$V61,$AF61,$AH61),9)</f>
        <v>55</v>
      </c>
      <c r="AS61" s="91">
        <f>LARGE(($H61,$J61,$L61,$N61,$P61,$R61,$X61,$Z61,$AB61,$AD61,$T61,$V61,$AF61,$AH61),10)</f>
        <v>50</v>
      </c>
      <c r="AT61" s="91">
        <f>LARGE(($H61,$J61,$L61,$N61,$P61,$R61,$X61,$Z61,$AB61,$AD61,$T61,$V61,$AF61,$AH61),11)</f>
        <v>0</v>
      </c>
      <c r="AU61" s="91">
        <f>LARGE(($H61,$J61,$L61,$N61,$P61,$R61,$X61,$Z61,$AB61,$AD61,$T61,$V61,$AF61,$AH61),12)</f>
        <v>0</v>
      </c>
      <c r="AV61" s="91">
        <f>LARGE(($H61,$J61,$L61,$N61,$P61,$R61,$X61,$Z61,$AB61,$AD61,$T61,$V61,$AF61,$AH61),13)</f>
        <v>0</v>
      </c>
      <c r="AW61" s="95">
        <f>LARGE(($H61,$J61,$L61,$N61,$P61,$R61,$X61,$Z61,$AB61,$AD61,$T61,$V61,$AF61,$AH61),14)</f>
        <v>0</v>
      </c>
    </row>
    <row r="62" spans="1:49" x14ac:dyDescent="0.25">
      <c r="A62" s="59" t="s">
        <v>1233</v>
      </c>
      <c r="B62" s="92">
        <v>6</v>
      </c>
      <c r="C62" s="51" t="s">
        <v>592</v>
      </c>
      <c r="D62" s="75">
        <v>2009</v>
      </c>
      <c r="E62" s="77" t="s">
        <v>181</v>
      </c>
      <c r="F62" s="102">
        <f>SUM(AJ62:AP62)</f>
        <v>395</v>
      </c>
      <c r="G62" s="54"/>
      <c r="H62" s="55">
        <f>IF(G62="",0,LOOKUP(G62,[1]Poängberäkning!$A$3:$A$53,[1]Poängberäkning!$B$3:$B$53))</f>
        <v>0</v>
      </c>
      <c r="I62" s="54"/>
      <c r="J62" s="55">
        <f>IF(I62="",0,LOOKUP(I62,[1]Poängberäkning!$A$3:$A$53,[1]Poängberäkning!$B$3:$B$53))</f>
        <v>0</v>
      </c>
      <c r="K62" s="67">
        <v>6</v>
      </c>
      <c r="L62" s="68">
        <f>IF(K62="",0,LOOKUP(K62,[1]Poängberäkning!$A$3:$A$53,[1]Poängberäkning!$B$3:$B$53))</f>
        <v>50</v>
      </c>
      <c r="M62" s="67">
        <v>99</v>
      </c>
      <c r="N62" s="68">
        <f>IF(M62="",0,LOOKUP(M62,[1]Poängberäkning!$A$3:$A$53,[1]Poängberäkning!$B$3:$B$53))</f>
        <v>0</v>
      </c>
      <c r="O62" s="54">
        <v>3</v>
      </c>
      <c r="P62" s="55">
        <f>IF(O62="",0,LOOKUP(O62,[1]Poängberäkning!$A$3:$A$53,[1]Poängberäkning!$B$3:$B$53))</f>
        <v>70</v>
      </c>
      <c r="Q62" s="54">
        <v>5</v>
      </c>
      <c r="R62" s="55">
        <f>IF(Q62="",0,LOOKUP(Q62,[1]Poängberäkning!$A$3:$A$53,[1]Poängberäkning!$B$3:$B$53))</f>
        <v>55</v>
      </c>
      <c r="S62" s="67">
        <v>7</v>
      </c>
      <c r="T62" s="68">
        <f>IF(S62="",0,LOOKUP(S62,[1]Poängberäkning!$A$3:$A$53,[1]Poängberäkning!$B$3:$B$53))</f>
        <v>48</v>
      </c>
      <c r="U62" s="67">
        <v>6</v>
      </c>
      <c r="V62" s="68">
        <f>IF(U62="",0,LOOKUP(U62,[1]Poängberäkning!$A$3:$A$53,[1]Poängberäkning!$B$3:$B$53))</f>
        <v>50</v>
      </c>
      <c r="W62" s="54">
        <v>6</v>
      </c>
      <c r="X62" s="55">
        <f>IF(W62="",0,LOOKUP(W62,[1]Poängberäkning!$A$3:$A$53,[1]Poängberäkning!$B$3:$B$53))</f>
        <v>50</v>
      </c>
      <c r="Y62" s="54">
        <v>4</v>
      </c>
      <c r="Z62" s="55">
        <f>IF(Y62="",0,LOOKUP(Y62,[1]Poängberäkning!$A$3:$A$53,[1]Poängberäkning!$B$3:$B$53))</f>
        <v>60</v>
      </c>
      <c r="AA62" s="67"/>
      <c r="AB62" s="68">
        <f>IF(AA62="",0,LOOKUP(AA62,[1]Poängberäkning!$A$3:$A$53,[1]Poängberäkning!$B$3:$B$53))</f>
        <v>0</v>
      </c>
      <c r="AC62" s="67"/>
      <c r="AD62" s="68">
        <f>IF(AC62="",0,LOOKUP(AC62,[1]Poängberäkning!$A$3:$A$53,[1]Poängberäkning!$B$3:$B$53))</f>
        <v>0</v>
      </c>
      <c r="AE62" s="54">
        <v>99</v>
      </c>
      <c r="AF62" s="55">
        <f>IF(AE62="",0,LOOKUP(AE62,[1]Poängberäkning!$A$3:$A$53,[1]Poängberäkning!$B$3:$B$53))</f>
        <v>0</v>
      </c>
      <c r="AG62" s="54">
        <v>4</v>
      </c>
      <c r="AH62" s="55">
        <f>IF(AG62="",0,LOOKUP(AG62,[1]Poängberäkning!$A$3:$A$53,[1]Poängberäkning!$B$3:$B$53))</f>
        <v>60</v>
      </c>
      <c r="AI62" s="88"/>
      <c r="AJ62" s="50">
        <f>LARGE(($H62,$J62,$L62,$N62,$P62,$R62,$X62,$Z62,$AB62,$AD62,$T62,$V62,$AF62,$AH62),1)</f>
        <v>70</v>
      </c>
      <c r="AK62" s="50">
        <f>LARGE(($H62,$J62,$L62,$N62,$P62,$R62,$X62,$Z62,$AB62,$AD62,$T62,$V62,$AF62,$AH62),2)</f>
        <v>60</v>
      </c>
      <c r="AL62" s="50">
        <f>LARGE(($H62,$J62,$L62,$N62,$P62,$R62,$X62,$Z62,$AB62,$AD62,$T62,$V62,$AF62,$AH62),3)</f>
        <v>60</v>
      </c>
      <c r="AM62" s="50">
        <f>LARGE(($H62,$J62,$L62,$N62,$P62,$R62,$X62,$Z62,$AB62,$AD62,$T62,$V62,$AF62,$AH62),4)</f>
        <v>55</v>
      </c>
      <c r="AN62" s="50">
        <f>LARGE(($H62,$J62,$L62,$N62,$P62,$R62,$X62,$Z62,$AB62,$AD62,$T62,$V62,$AF62,$AH62),5)</f>
        <v>50</v>
      </c>
      <c r="AO62" s="50">
        <f>LARGE(($H62,$J62,$L62,$N62,$P62,$R62,$X62,$Z62,$AB62,$AD62,$T62,$V62,$AF62,$AH62),6)</f>
        <v>50</v>
      </c>
      <c r="AP62" s="50">
        <f>LARGE(($H62,$J62,$L62,$N62,$P62,$R62,$X62,$Z62,$AB62,$AD62,$T62,$V62,$AF62,$AH62),7)</f>
        <v>50</v>
      </c>
      <c r="AQ62" s="91">
        <f>LARGE(($H62,$J62,$L62,$N62,$P62,$R62,$X62,$Z62,$AB62,$AD62,$T62,$V62,$AF62,$AH62),8)</f>
        <v>48</v>
      </c>
      <c r="AR62" s="91">
        <f>LARGE(($H62,$J62,$L62,$N62,$P62,$R62,$X62,$Z62,$AB62,$AD62,$T62,$V62,$AF62,$AH62),9)</f>
        <v>0</v>
      </c>
      <c r="AS62" s="91">
        <f>LARGE(($H62,$J62,$L62,$N62,$P62,$R62,$X62,$Z62,$AB62,$AD62,$T62,$V62,$AF62,$AH62),10)</f>
        <v>0</v>
      </c>
      <c r="AT62" s="91">
        <f>LARGE(($H62,$J62,$L62,$N62,$P62,$R62,$X62,$Z62,$AB62,$AD62,$T62,$V62,$AF62,$AH62),11)</f>
        <v>0</v>
      </c>
      <c r="AU62" s="91">
        <f>LARGE(($H62,$J62,$L62,$N62,$P62,$R62,$X62,$Z62,$AB62,$AD62,$T62,$V62,$AF62,$AH62),12)</f>
        <v>0</v>
      </c>
      <c r="AV62" s="91">
        <f>LARGE(($H62,$J62,$L62,$N62,$P62,$R62,$X62,$Z62,$AB62,$AD62,$T62,$V62,$AF62,$AH62),13)</f>
        <v>0</v>
      </c>
      <c r="AW62" s="95">
        <f>LARGE(($H62,$J62,$L62,$N62,$P62,$R62,$X62,$Z62,$AB62,$AD62,$T62,$V62,$AF62,$AH62),14)</f>
        <v>0</v>
      </c>
    </row>
    <row r="63" spans="1:49" x14ac:dyDescent="0.25">
      <c r="A63" s="59" t="s">
        <v>1233</v>
      </c>
      <c r="B63" s="92">
        <v>7</v>
      </c>
      <c r="C63" s="51" t="s">
        <v>280</v>
      </c>
      <c r="D63" s="75">
        <v>2009</v>
      </c>
      <c r="E63" s="77" t="s">
        <v>137</v>
      </c>
      <c r="F63" s="102">
        <f>SUM(AJ63:AP63)</f>
        <v>385</v>
      </c>
      <c r="G63" s="54">
        <v>5</v>
      </c>
      <c r="H63" s="55">
        <f>IF(G63="",0,LOOKUP(G63,[1]Poängberäkning!$A$3:$A$53,[1]Poängberäkning!$B$3:$B$53))</f>
        <v>55</v>
      </c>
      <c r="I63" s="54">
        <v>6</v>
      </c>
      <c r="J63" s="55">
        <f>IF(I63="",0,LOOKUP(I63,[1]Poängberäkning!$A$3:$A$53,[1]Poängberäkning!$B$3:$B$53))</f>
        <v>50</v>
      </c>
      <c r="K63" s="67">
        <v>5</v>
      </c>
      <c r="L63" s="68">
        <f>IF(K63="",0,LOOKUP(K63,[1]Poängberäkning!$A$3:$A$53,[1]Poängberäkning!$B$3:$B$53))</f>
        <v>55</v>
      </c>
      <c r="M63" s="67">
        <v>5</v>
      </c>
      <c r="N63" s="68">
        <f>IF(M63="",0,LOOKUP(M63,[1]Poängberäkning!$A$3:$A$53,[1]Poängberäkning!$B$3:$B$53))</f>
        <v>55</v>
      </c>
      <c r="O63" s="54">
        <v>5</v>
      </c>
      <c r="P63" s="55">
        <f>IF(O63="",0,LOOKUP(O63,[1]Poängberäkning!$A$3:$A$53,[1]Poängberäkning!$B$3:$B$53))</f>
        <v>55</v>
      </c>
      <c r="Q63" s="54">
        <v>99</v>
      </c>
      <c r="R63" s="55">
        <f>IF(Q63="",0,LOOKUP(Q63,[1]Poängberäkning!$A$3:$A$53,[1]Poängberäkning!$B$3:$B$53))</f>
        <v>0</v>
      </c>
      <c r="S63" s="67">
        <v>5</v>
      </c>
      <c r="T63" s="68">
        <f>IF(S63="",0,LOOKUP(S63,[1]Poängberäkning!$A$3:$A$53,[1]Poängberäkning!$B$3:$B$53))</f>
        <v>55</v>
      </c>
      <c r="U63" s="67">
        <v>4</v>
      </c>
      <c r="V63" s="68">
        <f>IF(U63="",0,LOOKUP(U63,[1]Poängberäkning!$A$3:$A$53,[1]Poängberäkning!$B$3:$B$53))</f>
        <v>60</v>
      </c>
      <c r="W63" s="54">
        <v>7</v>
      </c>
      <c r="X63" s="55">
        <f>IF(W63="",0,LOOKUP(W63,[1]Poängberäkning!$A$3:$A$53,[1]Poängberäkning!$B$3:$B$53))</f>
        <v>48</v>
      </c>
      <c r="Y63" s="54">
        <v>6</v>
      </c>
      <c r="Z63" s="55">
        <f>IF(Y63="",0,LOOKUP(Y63,[1]Poängberäkning!$A$3:$A$53,[1]Poängberäkning!$B$3:$B$53))</f>
        <v>50</v>
      </c>
      <c r="AA63" s="67"/>
      <c r="AB63" s="68">
        <f>IF(AA63="",0,LOOKUP(AA63,[1]Poängberäkning!$A$3:$A$53,[1]Poängberäkning!$B$3:$B$53))</f>
        <v>0</v>
      </c>
      <c r="AC63" s="67"/>
      <c r="AD63" s="68">
        <f>IF(AC63="",0,LOOKUP(AC63,[1]Poängberäkning!$A$3:$A$53,[1]Poängberäkning!$B$3:$B$53))</f>
        <v>0</v>
      </c>
      <c r="AE63" s="54"/>
      <c r="AF63" s="55">
        <f>IF(AE63="",0,LOOKUP(AE63,[1]Poängberäkning!$A$3:$A$53,[1]Poängberäkning!$B$3:$B$53))</f>
        <v>0</v>
      </c>
      <c r="AG63" s="54"/>
      <c r="AH63" s="55">
        <f>IF(AG63="",0,LOOKUP(AG63,[1]Poängberäkning!$A$3:$A$53,[1]Poängberäkning!$B$3:$B$53))</f>
        <v>0</v>
      </c>
      <c r="AI63" s="88"/>
      <c r="AJ63" s="50">
        <f>LARGE(($H63,$J63,$L63,$N63,$P63,$R63,$X63,$Z63,$AB63,$AD63,$T63,$V63,$AF63,$AH63),1)</f>
        <v>60</v>
      </c>
      <c r="AK63" s="50">
        <f>LARGE(($H63,$J63,$L63,$N63,$P63,$R63,$X63,$Z63,$AB63,$AD63,$T63,$V63,$AF63,$AH63),2)</f>
        <v>55</v>
      </c>
      <c r="AL63" s="50">
        <f>LARGE(($H63,$J63,$L63,$N63,$P63,$R63,$X63,$Z63,$AB63,$AD63,$T63,$V63,$AF63,$AH63),3)</f>
        <v>55</v>
      </c>
      <c r="AM63" s="50">
        <f>LARGE(($H63,$J63,$L63,$N63,$P63,$R63,$X63,$Z63,$AB63,$AD63,$T63,$V63,$AF63,$AH63),4)</f>
        <v>55</v>
      </c>
      <c r="AN63" s="50">
        <f>LARGE(($H63,$J63,$L63,$N63,$P63,$R63,$X63,$Z63,$AB63,$AD63,$T63,$V63,$AF63,$AH63),5)</f>
        <v>55</v>
      </c>
      <c r="AO63" s="50">
        <f>LARGE(($H63,$J63,$L63,$N63,$P63,$R63,$X63,$Z63,$AB63,$AD63,$T63,$V63,$AF63,$AH63),6)</f>
        <v>55</v>
      </c>
      <c r="AP63" s="50">
        <f>LARGE(($H63,$J63,$L63,$N63,$P63,$R63,$X63,$Z63,$AB63,$AD63,$T63,$V63,$AF63,$AH63),7)</f>
        <v>50</v>
      </c>
      <c r="AQ63" s="91">
        <f>LARGE(($H63,$J63,$L63,$N63,$P63,$R63,$X63,$Z63,$AB63,$AD63,$T63,$V63,$AF63,$AH63),8)</f>
        <v>50</v>
      </c>
      <c r="AR63" s="91">
        <f>LARGE(($H63,$J63,$L63,$N63,$P63,$R63,$X63,$Z63,$AB63,$AD63,$T63,$V63,$AF63,$AH63),9)</f>
        <v>48</v>
      </c>
      <c r="AS63" s="91">
        <f>LARGE(($H63,$J63,$L63,$N63,$P63,$R63,$X63,$Z63,$AB63,$AD63,$T63,$V63,$AF63,$AH63),10)</f>
        <v>0</v>
      </c>
      <c r="AT63" s="91">
        <f>LARGE(($H63,$J63,$L63,$N63,$P63,$R63,$X63,$Z63,$AB63,$AD63,$T63,$V63,$AF63,$AH63),11)</f>
        <v>0</v>
      </c>
      <c r="AU63" s="91">
        <f>LARGE(($H63,$J63,$L63,$N63,$P63,$R63,$X63,$Z63,$AB63,$AD63,$T63,$V63,$AF63,$AH63),12)</f>
        <v>0</v>
      </c>
      <c r="AV63" s="91">
        <f>LARGE(($H63,$J63,$L63,$N63,$P63,$R63,$X63,$Z63,$AB63,$AD63,$T63,$V63,$AF63,$AH63),13)</f>
        <v>0</v>
      </c>
      <c r="AW63" s="95">
        <f>LARGE(($H63,$J63,$L63,$N63,$P63,$R63,$X63,$Z63,$AB63,$AD63,$T63,$V63,$AF63,$AH63),14)</f>
        <v>0</v>
      </c>
    </row>
    <row r="64" spans="1:49" x14ac:dyDescent="0.25">
      <c r="A64" s="59" t="s">
        <v>1233</v>
      </c>
      <c r="B64" s="92">
        <v>8</v>
      </c>
      <c r="C64" s="51" t="s">
        <v>309</v>
      </c>
      <c r="D64" s="75">
        <v>2009</v>
      </c>
      <c r="E64" s="77" t="s">
        <v>204</v>
      </c>
      <c r="F64" s="102">
        <f>SUM(AJ64:AP64)</f>
        <v>362</v>
      </c>
      <c r="G64" s="54">
        <v>99</v>
      </c>
      <c r="H64" s="55">
        <f>IF(G64="",0,LOOKUP(G64,[1]Poängberäkning!$A$3:$A$53,[1]Poängberäkning!$B$3:$B$53))</f>
        <v>0</v>
      </c>
      <c r="I64" s="54">
        <v>8</v>
      </c>
      <c r="J64" s="55">
        <f>IF(I64="",0,LOOKUP(I64,[1]Poängberäkning!$A$3:$A$53,[1]Poängberäkning!$B$3:$B$53))</f>
        <v>46</v>
      </c>
      <c r="K64" s="67">
        <v>10</v>
      </c>
      <c r="L64" s="68">
        <f>IF(K64="",0,LOOKUP(K64,[1]Poängberäkning!$A$3:$A$53,[1]Poängberäkning!$B$3:$B$53))</f>
        <v>42</v>
      </c>
      <c r="M64" s="67">
        <v>11</v>
      </c>
      <c r="N64" s="68">
        <f>IF(M64="",0,LOOKUP(M64,[1]Poängberäkning!$A$3:$A$53,[1]Poängberäkning!$B$3:$B$53))</f>
        <v>40</v>
      </c>
      <c r="O64" s="54"/>
      <c r="P64" s="55">
        <f>IF(O64="",0,LOOKUP(O64,[1]Poängberäkning!$A$3:$A$53,[1]Poängberäkning!$B$3:$B$53))</f>
        <v>0</v>
      </c>
      <c r="Q64" s="54"/>
      <c r="R64" s="55">
        <f>IF(Q64="",0,LOOKUP(Q64,[1]Poängberäkning!$A$3:$A$53,[1]Poängberäkning!$B$3:$B$53))</f>
        <v>0</v>
      </c>
      <c r="S64" s="67"/>
      <c r="T64" s="68">
        <f>IF(S64="",0,LOOKUP(S64,[1]Poängberäkning!$A$3:$A$53,[1]Poängberäkning!$B$3:$B$53))</f>
        <v>0</v>
      </c>
      <c r="U64" s="67"/>
      <c r="V64" s="68">
        <f>IF(U64="",0,LOOKUP(U64,[1]Poängberäkning!$A$3:$A$53,[1]Poängberäkning!$B$3:$B$53))</f>
        <v>0</v>
      </c>
      <c r="W64" s="54">
        <v>8</v>
      </c>
      <c r="X64" s="55">
        <f>IF(W64="",0,LOOKUP(W64,[1]Poängberäkning!$A$3:$A$53,[1]Poängberäkning!$B$3:$B$53))</f>
        <v>46</v>
      </c>
      <c r="Y64" s="54">
        <v>7</v>
      </c>
      <c r="Z64" s="55">
        <f>IF(Y64="",0,LOOKUP(Y64,[1]Poängberäkning!$A$3:$A$53,[1]Poängberäkning!$B$3:$B$53))</f>
        <v>48</v>
      </c>
      <c r="AA64" s="67"/>
      <c r="AB64" s="68">
        <f>IF(AA64="",0,LOOKUP(AA64,[1]Poängberäkning!$A$3:$A$53,[1]Poängberäkning!$B$3:$B$53))</f>
        <v>0</v>
      </c>
      <c r="AC64" s="67"/>
      <c r="AD64" s="68">
        <f>IF(AC64="",0,LOOKUP(AC64,[1]Poängberäkning!$A$3:$A$53,[1]Poängberäkning!$B$3:$B$53))</f>
        <v>0</v>
      </c>
      <c r="AE64" s="54">
        <v>3</v>
      </c>
      <c r="AF64" s="55">
        <f>IF(AE64="",0,LOOKUP(AE64,[1]Poängberäkning!$A$3:$A$53,[1]Poängberäkning!$B$3:$B$53))</f>
        <v>70</v>
      </c>
      <c r="AG64" s="54">
        <v>3</v>
      </c>
      <c r="AH64" s="55">
        <f>IF(AG64="",0,LOOKUP(AG64,[1]Poängberäkning!$A$3:$A$53,[1]Poängberäkning!$B$3:$B$53))</f>
        <v>70</v>
      </c>
      <c r="AI64" s="88"/>
      <c r="AJ64" s="50">
        <f>LARGE(($H64,$J64,$L64,$N64,$P64,$R64,$X64,$Z64,$AB64,$AD64,$T64,$V64,$AF64,$AH64),1)</f>
        <v>70</v>
      </c>
      <c r="AK64" s="50">
        <f>LARGE(($H64,$J64,$L64,$N64,$P64,$R64,$X64,$Z64,$AB64,$AD64,$T64,$V64,$AF64,$AH64),2)</f>
        <v>70</v>
      </c>
      <c r="AL64" s="50">
        <f>LARGE(($H64,$J64,$L64,$N64,$P64,$R64,$X64,$Z64,$AB64,$AD64,$T64,$V64,$AF64,$AH64),3)</f>
        <v>48</v>
      </c>
      <c r="AM64" s="50">
        <f>LARGE(($H64,$J64,$L64,$N64,$P64,$R64,$X64,$Z64,$AB64,$AD64,$T64,$V64,$AF64,$AH64),4)</f>
        <v>46</v>
      </c>
      <c r="AN64" s="50">
        <f>LARGE(($H64,$J64,$L64,$N64,$P64,$R64,$X64,$Z64,$AB64,$AD64,$T64,$V64,$AF64,$AH64),5)</f>
        <v>46</v>
      </c>
      <c r="AO64" s="50">
        <f>LARGE(($H64,$J64,$L64,$N64,$P64,$R64,$X64,$Z64,$AB64,$AD64,$T64,$V64,$AF64,$AH64),6)</f>
        <v>42</v>
      </c>
      <c r="AP64" s="50">
        <f>LARGE(($H64,$J64,$L64,$N64,$P64,$R64,$X64,$Z64,$AB64,$AD64,$T64,$V64,$AF64,$AH64),7)</f>
        <v>40</v>
      </c>
      <c r="AQ64" s="91">
        <f>LARGE(($H64,$J64,$L64,$N64,$P64,$R64,$X64,$Z64,$AB64,$AD64,$T64,$V64,$AF64,$AH64),8)</f>
        <v>0</v>
      </c>
      <c r="AR64" s="91">
        <f>LARGE(($H64,$J64,$L64,$N64,$P64,$R64,$X64,$Z64,$AB64,$AD64,$T64,$V64,$AF64,$AH64),9)</f>
        <v>0</v>
      </c>
      <c r="AS64" s="91">
        <f>LARGE(($H64,$J64,$L64,$N64,$P64,$R64,$X64,$Z64,$AB64,$AD64,$T64,$V64,$AF64,$AH64),10)</f>
        <v>0</v>
      </c>
      <c r="AT64" s="91">
        <f>LARGE(($H64,$J64,$L64,$N64,$P64,$R64,$X64,$Z64,$AB64,$AD64,$T64,$V64,$AF64,$AH64),11)</f>
        <v>0</v>
      </c>
      <c r="AU64" s="91">
        <f>LARGE(($H64,$J64,$L64,$N64,$P64,$R64,$X64,$Z64,$AB64,$AD64,$T64,$V64,$AF64,$AH64),12)</f>
        <v>0</v>
      </c>
      <c r="AV64" s="91">
        <f>LARGE(($H64,$J64,$L64,$N64,$P64,$R64,$X64,$Z64,$AB64,$AD64,$T64,$V64,$AF64,$AH64),13)</f>
        <v>0</v>
      </c>
      <c r="AW64" s="95">
        <f>LARGE(($H64,$J64,$L64,$N64,$P64,$R64,$X64,$Z64,$AB64,$AD64,$T64,$V64,$AF64,$AH64),14)</f>
        <v>0</v>
      </c>
    </row>
    <row r="65" spans="1:49" x14ac:dyDescent="0.25">
      <c r="A65" s="59" t="s">
        <v>1233</v>
      </c>
      <c r="B65" s="92">
        <v>9</v>
      </c>
      <c r="C65" s="51" t="s">
        <v>293</v>
      </c>
      <c r="D65" s="75">
        <v>2009</v>
      </c>
      <c r="E65" s="77" t="s">
        <v>137</v>
      </c>
      <c r="F65" s="102">
        <f>SUM(AJ65:AP65)</f>
        <v>350</v>
      </c>
      <c r="G65" s="54">
        <v>6</v>
      </c>
      <c r="H65" s="55">
        <f>IF(G65="",0,LOOKUP(G65,[1]Poängberäkning!$A$3:$A$53,[1]Poängberäkning!$B$3:$B$53))</f>
        <v>50</v>
      </c>
      <c r="I65" s="54">
        <v>7</v>
      </c>
      <c r="J65" s="55">
        <f>IF(I65="",0,LOOKUP(I65,[1]Poängberäkning!$A$3:$A$53,[1]Poängberäkning!$B$3:$B$53))</f>
        <v>48</v>
      </c>
      <c r="K65" s="67">
        <v>7</v>
      </c>
      <c r="L65" s="68">
        <f>IF(K65="",0,LOOKUP(K65,[1]Poängberäkning!$A$3:$A$53,[1]Poängberäkning!$B$3:$B$53))</f>
        <v>48</v>
      </c>
      <c r="M65" s="67">
        <v>99</v>
      </c>
      <c r="N65" s="68">
        <f>IF(M65="",0,LOOKUP(M65,[1]Poängberäkning!$A$3:$A$53,[1]Poängberäkning!$B$3:$B$53))</f>
        <v>0</v>
      </c>
      <c r="O65" s="54">
        <v>4</v>
      </c>
      <c r="P65" s="55">
        <f>IF(O65="",0,LOOKUP(O65,[1]Poängberäkning!$A$3:$A$53,[1]Poängberäkning!$B$3:$B$53))</f>
        <v>60</v>
      </c>
      <c r="Q65" s="54">
        <v>6</v>
      </c>
      <c r="R65" s="55">
        <f>IF(Q65="",0,LOOKUP(Q65,[1]Poängberäkning!$A$3:$A$53,[1]Poängberäkning!$B$3:$B$53))</f>
        <v>50</v>
      </c>
      <c r="S65" s="67">
        <v>8</v>
      </c>
      <c r="T65" s="68">
        <f>IF(S65="",0,LOOKUP(S65,[1]Poängberäkning!$A$3:$A$53,[1]Poängberäkning!$B$3:$B$53))</f>
        <v>46</v>
      </c>
      <c r="U65" s="67">
        <v>7</v>
      </c>
      <c r="V65" s="68">
        <f>IF(U65="",0,LOOKUP(U65,[1]Poängberäkning!$A$3:$A$53,[1]Poängberäkning!$B$3:$B$53))</f>
        <v>48</v>
      </c>
      <c r="W65" s="54"/>
      <c r="X65" s="55">
        <f>IF(W65="",0,LOOKUP(W65,[1]Poängberäkning!$A$3:$A$53,[1]Poängberäkning!$B$3:$B$53))</f>
        <v>0</v>
      </c>
      <c r="Y65" s="54"/>
      <c r="Z65" s="55">
        <f>IF(Y65="",0,LOOKUP(Y65,[1]Poängberäkning!$A$3:$A$53,[1]Poängberäkning!$B$3:$B$53))</f>
        <v>0</v>
      </c>
      <c r="AA65" s="67"/>
      <c r="AB65" s="68">
        <f>IF(AA65="",0,LOOKUP(AA65,[1]Poängberäkning!$A$3:$A$53,[1]Poängberäkning!$B$3:$B$53))</f>
        <v>0</v>
      </c>
      <c r="AC65" s="67"/>
      <c r="AD65" s="68">
        <f>IF(AC65="",0,LOOKUP(AC65,[1]Poängberäkning!$A$3:$A$53,[1]Poängberäkning!$B$3:$B$53))</f>
        <v>0</v>
      </c>
      <c r="AE65" s="54"/>
      <c r="AF65" s="55">
        <f>IF(AE65="",0,LOOKUP(AE65,[1]Poängberäkning!$A$3:$A$53,[1]Poängberäkning!$B$3:$B$53))</f>
        <v>0</v>
      </c>
      <c r="AG65" s="54"/>
      <c r="AH65" s="55">
        <f>IF(AG65="",0,LOOKUP(AG65,[1]Poängberäkning!$A$3:$A$53,[1]Poängberäkning!$B$3:$B$53))</f>
        <v>0</v>
      </c>
      <c r="AI65" s="88"/>
      <c r="AJ65" s="50">
        <f>LARGE(($H65,$J65,$L65,$N65,$P65,$R65,$X65,$Z65,$AB65,$AD65,$T65,$V65,$AF65,$AH65),1)</f>
        <v>60</v>
      </c>
      <c r="AK65" s="50">
        <f>LARGE(($H65,$J65,$L65,$N65,$P65,$R65,$X65,$Z65,$AB65,$AD65,$T65,$V65,$AF65,$AH65),2)</f>
        <v>50</v>
      </c>
      <c r="AL65" s="50">
        <f>LARGE(($H65,$J65,$L65,$N65,$P65,$R65,$X65,$Z65,$AB65,$AD65,$T65,$V65,$AF65,$AH65),3)</f>
        <v>50</v>
      </c>
      <c r="AM65" s="50">
        <f>LARGE(($H65,$J65,$L65,$N65,$P65,$R65,$X65,$Z65,$AB65,$AD65,$T65,$V65,$AF65,$AH65),4)</f>
        <v>48</v>
      </c>
      <c r="AN65" s="50">
        <f>LARGE(($H65,$J65,$L65,$N65,$P65,$R65,$X65,$Z65,$AB65,$AD65,$T65,$V65,$AF65,$AH65),5)</f>
        <v>48</v>
      </c>
      <c r="AO65" s="50">
        <f>LARGE(($H65,$J65,$L65,$N65,$P65,$R65,$X65,$Z65,$AB65,$AD65,$T65,$V65,$AF65,$AH65),6)</f>
        <v>48</v>
      </c>
      <c r="AP65" s="50">
        <f>LARGE(($H65,$J65,$L65,$N65,$P65,$R65,$X65,$Z65,$AB65,$AD65,$T65,$V65,$AF65,$AH65),7)</f>
        <v>46</v>
      </c>
      <c r="AQ65" s="91">
        <f>LARGE(($H65,$J65,$L65,$N65,$P65,$R65,$X65,$Z65,$AB65,$AD65,$T65,$V65,$AF65,$AH65),8)</f>
        <v>0</v>
      </c>
      <c r="AR65" s="91">
        <f>LARGE(($H65,$J65,$L65,$N65,$P65,$R65,$X65,$Z65,$AB65,$AD65,$T65,$V65,$AF65,$AH65),9)</f>
        <v>0</v>
      </c>
      <c r="AS65" s="91">
        <f>LARGE(($H65,$J65,$L65,$N65,$P65,$R65,$X65,$Z65,$AB65,$AD65,$T65,$V65,$AF65,$AH65),10)</f>
        <v>0</v>
      </c>
      <c r="AT65" s="91">
        <f>LARGE(($H65,$J65,$L65,$N65,$P65,$R65,$X65,$Z65,$AB65,$AD65,$T65,$V65,$AF65,$AH65),11)</f>
        <v>0</v>
      </c>
      <c r="AU65" s="91">
        <f>LARGE(($H65,$J65,$L65,$N65,$P65,$R65,$X65,$Z65,$AB65,$AD65,$T65,$V65,$AF65,$AH65),12)</f>
        <v>0</v>
      </c>
      <c r="AV65" s="91">
        <f>LARGE(($H65,$J65,$L65,$N65,$P65,$R65,$X65,$Z65,$AB65,$AD65,$T65,$V65,$AF65,$AH65),13)</f>
        <v>0</v>
      </c>
      <c r="AW65" s="95">
        <f>LARGE(($H65,$J65,$L65,$N65,$P65,$R65,$X65,$Z65,$AB65,$AD65,$T65,$V65,$AF65,$AH65),14)</f>
        <v>0</v>
      </c>
    </row>
    <row r="66" spans="1:49" x14ac:dyDescent="0.25">
      <c r="A66" s="59" t="s">
        <v>1233</v>
      </c>
      <c r="B66" s="92">
        <v>10</v>
      </c>
      <c r="C66" s="51" t="s">
        <v>298</v>
      </c>
      <c r="D66" s="75">
        <v>2009</v>
      </c>
      <c r="E66" s="77" t="s">
        <v>137</v>
      </c>
      <c r="F66" s="102">
        <f>SUM(AJ66:AP66)</f>
        <v>270</v>
      </c>
      <c r="G66" s="54">
        <v>8</v>
      </c>
      <c r="H66" s="55">
        <f>IF(G66="",0,LOOKUP(G66,[1]Poängberäkning!$A$3:$A$53,[1]Poängberäkning!$B$3:$B$53))</f>
        <v>46</v>
      </c>
      <c r="I66" s="54">
        <v>9</v>
      </c>
      <c r="J66" s="55">
        <f>IF(I66="",0,LOOKUP(I66,[1]Poängberäkning!$A$3:$A$53,[1]Poängberäkning!$B$3:$B$53))</f>
        <v>44</v>
      </c>
      <c r="K66" s="67">
        <v>9</v>
      </c>
      <c r="L66" s="68">
        <f>IF(K66="",0,LOOKUP(K66,[1]Poängberäkning!$A$3:$A$53,[1]Poängberäkning!$B$3:$B$53))</f>
        <v>44</v>
      </c>
      <c r="M66" s="67">
        <v>8</v>
      </c>
      <c r="N66" s="68">
        <f>IF(M66="",0,LOOKUP(M66,[1]Poängberäkning!$A$3:$A$53,[1]Poängberäkning!$B$3:$B$53))</f>
        <v>46</v>
      </c>
      <c r="O66" s="54"/>
      <c r="P66" s="55">
        <f>IF(O66="",0,LOOKUP(O66,[1]Poängberäkning!$A$3:$A$53,[1]Poängberäkning!$B$3:$B$53))</f>
        <v>0</v>
      </c>
      <c r="Q66" s="54"/>
      <c r="R66" s="55">
        <f>IF(Q66="",0,LOOKUP(Q66,[1]Poängberäkning!$A$3:$A$53,[1]Poängberäkning!$B$3:$B$53))</f>
        <v>0</v>
      </c>
      <c r="S66" s="67">
        <v>9</v>
      </c>
      <c r="T66" s="68">
        <f>IF(S66="",0,LOOKUP(S66,[1]Poängberäkning!$A$3:$A$53,[1]Poängberäkning!$B$3:$B$53))</f>
        <v>44</v>
      </c>
      <c r="U66" s="67">
        <v>8</v>
      </c>
      <c r="V66" s="68">
        <f>IF(U66="",0,LOOKUP(U66,[1]Poängberäkning!$A$3:$A$53,[1]Poängberäkning!$B$3:$B$53))</f>
        <v>46</v>
      </c>
      <c r="W66" s="54"/>
      <c r="X66" s="55">
        <f>IF(W66="",0,LOOKUP(W66,[1]Poängberäkning!$A$3:$A$53,[1]Poängberäkning!$B$3:$B$53))</f>
        <v>0</v>
      </c>
      <c r="Y66" s="54"/>
      <c r="Z66" s="55">
        <f>IF(Y66="",0,LOOKUP(Y66,[1]Poängberäkning!$A$3:$A$53,[1]Poängberäkning!$B$3:$B$53))</f>
        <v>0</v>
      </c>
      <c r="AA66" s="67"/>
      <c r="AB66" s="68">
        <f>IF(AA66="",0,LOOKUP(AA66,[1]Poängberäkning!$A$3:$A$53,[1]Poängberäkning!$B$3:$B$53))</f>
        <v>0</v>
      </c>
      <c r="AC66" s="67"/>
      <c r="AD66" s="68">
        <f>IF(AC66="",0,LOOKUP(AC66,[1]Poängberäkning!$A$3:$A$53,[1]Poängberäkning!$B$3:$B$53))</f>
        <v>0</v>
      </c>
      <c r="AE66" s="54"/>
      <c r="AF66" s="55">
        <f>IF(AE66="",0,LOOKUP(AE66,[1]Poängberäkning!$A$3:$A$53,[1]Poängberäkning!$B$3:$B$53))</f>
        <v>0</v>
      </c>
      <c r="AG66" s="54"/>
      <c r="AH66" s="55">
        <f>IF(AG66="",0,LOOKUP(AG66,[1]Poängberäkning!$A$3:$A$53,[1]Poängberäkning!$B$3:$B$53))</f>
        <v>0</v>
      </c>
      <c r="AI66" s="88"/>
      <c r="AJ66" s="50">
        <f>LARGE(($H66,$J66,$L66,$N66,$P66,$R66,$X66,$Z66,$AB66,$AD66,$T66,$V66,$AF66,$AH66),1)</f>
        <v>46</v>
      </c>
      <c r="AK66" s="50">
        <f>LARGE(($H66,$J66,$L66,$N66,$P66,$R66,$X66,$Z66,$AB66,$AD66,$T66,$V66,$AF66,$AH66),2)</f>
        <v>46</v>
      </c>
      <c r="AL66" s="50">
        <f>LARGE(($H66,$J66,$L66,$N66,$P66,$R66,$X66,$Z66,$AB66,$AD66,$T66,$V66,$AF66,$AH66),3)</f>
        <v>46</v>
      </c>
      <c r="AM66" s="50">
        <f>LARGE(($H66,$J66,$L66,$N66,$P66,$R66,$X66,$Z66,$AB66,$AD66,$T66,$V66,$AF66,$AH66),4)</f>
        <v>44</v>
      </c>
      <c r="AN66" s="50">
        <f>LARGE(($H66,$J66,$L66,$N66,$P66,$R66,$X66,$Z66,$AB66,$AD66,$T66,$V66,$AF66,$AH66),5)</f>
        <v>44</v>
      </c>
      <c r="AO66" s="50">
        <f>LARGE(($H66,$J66,$L66,$N66,$P66,$R66,$X66,$Z66,$AB66,$AD66,$T66,$V66,$AF66,$AH66),6)</f>
        <v>44</v>
      </c>
      <c r="AP66" s="50">
        <f>LARGE(($H66,$J66,$L66,$N66,$P66,$R66,$X66,$Z66,$AB66,$AD66,$T66,$V66,$AF66,$AH66),7)</f>
        <v>0</v>
      </c>
      <c r="AQ66" s="91">
        <f>LARGE(($H66,$J66,$L66,$N66,$P66,$R66,$X66,$Z66,$AB66,$AD66,$T66,$V66,$AF66,$AH66),8)</f>
        <v>0</v>
      </c>
      <c r="AR66" s="91">
        <f>LARGE(($H66,$J66,$L66,$N66,$P66,$R66,$X66,$Z66,$AB66,$AD66,$T66,$V66,$AF66,$AH66),9)</f>
        <v>0</v>
      </c>
      <c r="AS66" s="91">
        <f>LARGE(($H66,$J66,$L66,$N66,$P66,$R66,$X66,$Z66,$AB66,$AD66,$T66,$V66,$AF66,$AH66),10)</f>
        <v>0</v>
      </c>
      <c r="AT66" s="91">
        <f>LARGE(($H66,$J66,$L66,$N66,$P66,$R66,$X66,$Z66,$AB66,$AD66,$T66,$V66,$AF66,$AH66),11)</f>
        <v>0</v>
      </c>
      <c r="AU66" s="91">
        <f>LARGE(($H66,$J66,$L66,$N66,$P66,$R66,$X66,$Z66,$AB66,$AD66,$T66,$V66,$AF66,$AH66),12)</f>
        <v>0</v>
      </c>
      <c r="AV66" s="91">
        <f>LARGE(($H66,$J66,$L66,$N66,$P66,$R66,$X66,$Z66,$AB66,$AD66,$T66,$V66,$AF66,$AH66),13)</f>
        <v>0</v>
      </c>
      <c r="AW66" s="95">
        <f>LARGE(($H66,$J66,$L66,$N66,$P66,$R66,$X66,$Z66,$AB66,$AD66,$T66,$V66,$AF66,$AH66),14)</f>
        <v>0</v>
      </c>
    </row>
    <row r="67" spans="1:49" x14ac:dyDescent="0.25">
      <c r="A67" s="59" t="s">
        <v>1233</v>
      </c>
      <c r="B67" s="92">
        <v>11</v>
      </c>
      <c r="C67" s="51" t="s">
        <v>578</v>
      </c>
      <c r="D67" s="75">
        <v>2009</v>
      </c>
      <c r="E67" s="77" t="s">
        <v>137</v>
      </c>
      <c r="F67" s="102">
        <f>SUM(AJ67:AP67)</f>
        <v>269</v>
      </c>
      <c r="G67" s="54"/>
      <c r="H67" s="55">
        <f>IF(G67="",0,LOOKUP(G67,[1]Poängberäkning!$A$3:$A$53,[1]Poängberäkning!$B$3:$B$53))</f>
        <v>0</v>
      </c>
      <c r="I67" s="54"/>
      <c r="J67" s="55">
        <f>IF(I67="",0,LOOKUP(I67,[1]Poängberäkning!$A$3:$A$53,[1]Poängberäkning!$B$3:$B$53))</f>
        <v>0</v>
      </c>
      <c r="K67" s="67">
        <v>12</v>
      </c>
      <c r="L67" s="68">
        <f>IF(K67="",0,LOOKUP(K67,[1]Poängberäkning!$A$3:$A$53,[1]Poängberäkning!$B$3:$B$53))</f>
        <v>39</v>
      </c>
      <c r="M67" s="67">
        <v>9</v>
      </c>
      <c r="N67" s="68">
        <f>IF(M67="",0,LOOKUP(M67,[1]Poängberäkning!$A$3:$A$53,[1]Poängberäkning!$B$3:$B$53))</f>
        <v>44</v>
      </c>
      <c r="O67" s="54">
        <v>6</v>
      </c>
      <c r="P67" s="55">
        <f>IF(O67="",0,LOOKUP(O67,[1]Poängberäkning!$A$3:$A$53,[1]Poängberäkning!$B$3:$B$53))</f>
        <v>50</v>
      </c>
      <c r="Q67" s="54">
        <v>8</v>
      </c>
      <c r="R67" s="55">
        <f>IF(Q67="",0,LOOKUP(Q67,[1]Poängberäkning!$A$3:$A$53,[1]Poängberäkning!$B$3:$B$53))</f>
        <v>46</v>
      </c>
      <c r="S67" s="67"/>
      <c r="T67" s="68">
        <f>IF(S67="",0,LOOKUP(S67,[1]Poängberäkning!$A$3:$A$53,[1]Poängberäkning!$B$3:$B$53))</f>
        <v>0</v>
      </c>
      <c r="U67" s="67"/>
      <c r="V67" s="68">
        <f>IF(U67="",0,LOOKUP(U67,[1]Poängberäkning!$A$3:$A$53,[1]Poängberäkning!$B$3:$B$53))</f>
        <v>0</v>
      </c>
      <c r="W67" s="54">
        <v>9</v>
      </c>
      <c r="X67" s="55">
        <f>IF(W67="",0,LOOKUP(W67,[1]Poängberäkning!$A$3:$A$53,[1]Poängberäkning!$B$3:$B$53))</f>
        <v>44</v>
      </c>
      <c r="Y67" s="54">
        <v>8</v>
      </c>
      <c r="Z67" s="55">
        <f>IF(Y67="",0,LOOKUP(Y67,[1]Poängberäkning!$A$3:$A$53,[1]Poängberäkning!$B$3:$B$53))</f>
        <v>46</v>
      </c>
      <c r="AA67" s="67"/>
      <c r="AB67" s="68">
        <f>IF(AA67="",0,LOOKUP(AA67,[1]Poängberäkning!$A$3:$A$53,[1]Poängberäkning!$B$3:$B$53))</f>
        <v>0</v>
      </c>
      <c r="AC67" s="67"/>
      <c r="AD67" s="68">
        <f>IF(AC67="",0,LOOKUP(AC67,[1]Poängberäkning!$A$3:$A$53,[1]Poängberäkning!$B$3:$B$53))</f>
        <v>0</v>
      </c>
      <c r="AE67" s="54"/>
      <c r="AF67" s="55">
        <f>IF(AE67="",0,LOOKUP(AE67,[1]Poängberäkning!$A$3:$A$53,[1]Poängberäkning!$B$3:$B$53))</f>
        <v>0</v>
      </c>
      <c r="AG67" s="54"/>
      <c r="AH67" s="55">
        <f>IF(AG67="",0,LOOKUP(AG67,[1]Poängberäkning!$A$3:$A$53,[1]Poängberäkning!$B$3:$B$53))</f>
        <v>0</v>
      </c>
      <c r="AI67" s="88"/>
      <c r="AJ67" s="50">
        <f>LARGE(($H67,$J67,$L67,$N67,$P67,$R67,$X67,$Z67,$AB67,$AD67,$T67,$V67,$AF67,$AH67),1)</f>
        <v>50</v>
      </c>
      <c r="AK67" s="50">
        <f>LARGE(($H67,$J67,$L67,$N67,$P67,$R67,$X67,$Z67,$AB67,$AD67,$T67,$V67,$AF67,$AH67),2)</f>
        <v>46</v>
      </c>
      <c r="AL67" s="50">
        <f>LARGE(($H67,$J67,$L67,$N67,$P67,$R67,$X67,$Z67,$AB67,$AD67,$T67,$V67,$AF67,$AH67),3)</f>
        <v>46</v>
      </c>
      <c r="AM67" s="50">
        <f>LARGE(($H67,$J67,$L67,$N67,$P67,$R67,$X67,$Z67,$AB67,$AD67,$T67,$V67,$AF67,$AH67),4)</f>
        <v>44</v>
      </c>
      <c r="AN67" s="50">
        <f>LARGE(($H67,$J67,$L67,$N67,$P67,$R67,$X67,$Z67,$AB67,$AD67,$T67,$V67,$AF67,$AH67),5)</f>
        <v>44</v>
      </c>
      <c r="AO67" s="50">
        <f>LARGE(($H67,$J67,$L67,$N67,$P67,$R67,$X67,$Z67,$AB67,$AD67,$T67,$V67,$AF67,$AH67),6)</f>
        <v>39</v>
      </c>
      <c r="AP67" s="50">
        <f>LARGE(($H67,$J67,$L67,$N67,$P67,$R67,$X67,$Z67,$AB67,$AD67,$T67,$V67,$AF67,$AH67),7)</f>
        <v>0</v>
      </c>
      <c r="AQ67" s="91">
        <f>LARGE(($H67,$J67,$L67,$N67,$P67,$R67,$X67,$Z67,$AB67,$AD67,$T67,$V67,$AF67,$AH67),8)</f>
        <v>0</v>
      </c>
      <c r="AR67" s="91">
        <f>LARGE(($H67,$J67,$L67,$N67,$P67,$R67,$X67,$Z67,$AB67,$AD67,$T67,$V67,$AF67,$AH67),9)</f>
        <v>0</v>
      </c>
      <c r="AS67" s="91">
        <f>LARGE(($H67,$J67,$L67,$N67,$P67,$R67,$X67,$Z67,$AB67,$AD67,$T67,$V67,$AF67,$AH67),10)</f>
        <v>0</v>
      </c>
      <c r="AT67" s="91">
        <f>LARGE(($H67,$J67,$L67,$N67,$P67,$R67,$X67,$Z67,$AB67,$AD67,$T67,$V67,$AF67,$AH67),11)</f>
        <v>0</v>
      </c>
      <c r="AU67" s="91">
        <f>LARGE(($H67,$J67,$L67,$N67,$P67,$R67,$X67,$Z67,$AB67,$AD67,$T67,$V67,$AF67,$AH67),12)</f>
        <v>0</v>
      </c>
      <c r="AV67" s="91">
        <f>LARGE(($H67,$J67,$L67,$N67,$P67,$R67,$X67,$Z67,$AB67,$AD67,$T67,$V67,$AF67,$AH67),13)</f>
        <v>0</v>
      </c>
      <c r="AW67" s="95">
        <f>LARGE(($H67,$J67,$L67,$N67,$P67,$R67,$X67,$Z67,$AB67,$AD67,$T67,$V67,$AF67,$AH67),14)</f>
        <v>0</v>
      </c>
    </row>
    <row r="68" spans="1:49" x14ac:dyDescent="0.25">
      <c r="A68" s="59" t="s">
        <v>1233</v>
      </c>
      <c r="B68" s="92">
        <v>12</v>
      </c>
      <c r="C68" s="51" t="s">
        <v>583</v>
      </c>
      <c r="D68" s="75">
        <v>2009</v>
      </c>
      <c r="E68" s="77" t="s">
        <v>137</v>
      </c>
      <c r="F68" s="102">
        <f>SUM(AJ68:AP68)</f>
        <v>172</v>
      </c>
      <c r="G68" s="54"/>
      <c r="H68" s="55">
        <f>IF(G68="",0,LOOKUP(G68,[1]Poängberäkning!$A$3:$A$53,[1]Poängberäkning!$B$3:$B$53))</f>
        <v>0</v>
      </c>
      <c r="I68" s="54"/>
      <c r="J68" s="55">
        <f>IF(I68="",0,LOOKUP(I68,[1]Poängberäkning!$A$3:$A$53,[1]Poängberäkning!$B$3:$B$53))</f>
        <v>0</v>
      </c>
      <c r="K68" s="67">
        <v>13</v>
      </c>
      <c r="L68" s="68">
        <f>IF(K68="",0,LOOKUP(K68,[1]Poängberäkning!$A$3:$A$53,[1]Poängberäkning!$B$3:$B$53))</f>
        <v>38</v>
      </c>
      <c r="M68" s="67">
        <v>7</v>
      </c>
      <c r="N68" s="68">
        <f>IF(M68="",0,LOOKUP(M68,[1]Poängberäkning!$A$3:$A$53,[1]Poängberäkning!$B$3:$B$53))</f>
        <v>48</v>
      </c>
      <c r="O68" s="54"/>
      <c r="P68" s="55">
        <f>IF(O68="",0,LOOKUP(O68,[1]Poängberäkning!$A$3:$A$53,[1]Poängberäkning!$B$3:$B$53))</f>
        <v>0</v>
      </c>
      <c r="Q68" s="54"/>
      <c r="R68" s="55">
        <f>IF(Q68="",0,LOOKUP(Q68,[1]Poängberäkning!$A$3:$A$53,[1]Poängberäkning!$B$3:$B$53))</f>
        <v>0</v>
      </c>
      <c r="S68" s="67">
        <v>10</v>
      </c>
      <c r="T68" s="68">
        <f>IF(S68="",0,LOOKUP(S68,[1]Poängberäkning!$A$3:$A$53,[1]Poängberäkning!$B$3:$B$53))</f>
        <v>42</v>
      </c>
      <c r="U68" s="67">
        <v>9</v>
      </c>
      <c r="V68" s="68">
        <f>IF(U68="",0,LOOKUP(U68,[1]Poängberäkning!$A$3:$A$53,[1]Poängberäkning!$B$3:$B$53))</f>
        <v>44</v>
      </c>
      <c r="W68" s="54"/>
      <c r="X68" s="55">
        <f>IF(W68="",0,LOOKUP(W68,[1]Poängberäkning!$A$3:$A$53,[1]Poängberäkning!$B$3:$B$53))</f>
        <v>0</v>
      </c>
      <c r="Y68" s="54"/>
      <c r="Z68" s="55">
        <f>IF(Y68="",0,LOOKUP(Y68,[1]Poängberäkning!$A$3:$A$53,[1]Poängberäkning!$B$3:$B$53))</f>
        <v>0</v>
      </c>
      <c r="AA68" s="67"/>
      <c r="AB68" s="68">
        <f>IF(AA68="",0,LOOKUP(AA68,[1]Poängberäkning!$A$3:$A$53,[1]Poängberäkning!$B$3:$B$53))</f>
        <v>0</v>
      </c>
      <c r="AC68" s="67"/>
      <c r="AD68" s="68">
        <f>IF(AC68="",0,LOOKUP(AC68,[1]Poängberäkning!$A$3:$A$53,[1]Poängberäkning!$B$3:$B$53))</f>
        <v>0</v>
      </c>
      <c r="AE68" s="54"/>
      <c r="AF68" s="55">
        <f>IF(AE68="",0,LOOKUP(AE68,[1]Poängberäkning!$A$3:$A$53,[1]Poängberäkning!$B$3:$B$53))</f>
        <v>0</v>
      </c>
      <c r="AG68" s="54"/>
      <c r="AH68" s="55">
        <f>IF(AG68="",0,LOOKUP(AG68,[1]Poängberäkning!$A$3:$A$53,[1]Poängberäkning!$B$3:$B$53))</f>
        <v>0</v>
      </c>
      <c r="AI68" s="88"/>
      <c r="AJ68" s="50">
        <f>LARGE(($H68,$J68,$L68,$N68,$P68,$R68,$X68,$Z68,$AB68,$AD68,$T68,$V68,$AF68,$AH68),1)</f>
        <v>48</v>
      </c>
      <c r="AK68" s="50">
        <f>LARGE(($H68,$J68,$L68,$N68,$P68,$R68,$X68,$Z68,$AB68,$AD68,$T68,$V68,$AF68,$AH68),2)</f>
        <v>44</v>
      </c>
      <c r="AL68" s="50">
        <f>LARGE(($H68,$J68,$L68,$N68,$P68,$R68,$X68,$Z68,$AB68,$AD68,$T68,$V68,$AF68,$AH68),3)</f>
        <v>42</v>
      </c>
      <c r="AM68" s="50">
        <f>LARGE(($H68,$J68,$L68,$N68,$P68,$R68,$X68,$Z68,$AB68,$AD68,$T68,$V68,$AF68,$AH68),4)</f>
        <v>38</v>
      </c>
      <c r="AN68" s="50">
        <f>LARGE(($H68,$J68,$L68,$N68,$P68,$R68,$X68,$Z68,$AB68,$AD68,$T68,$V68,$AF68,$AH68),5)</f>
        <v>0</v>
      </c>
      <c r="AO68" s="50">
        <f>LARGE(($H68,$J68,$L68,$N68,$P68,$R68,$X68,$Z68,$AB68,$AD68,$T68,$V68,$AF68,$AH68),6)</f>
        <v>0</v>
      </c>
      <c r="AP68" s="50">
        <f>LARGE(($H68,$J68,$L68,$N68,$P68,$R68,$X68,$Z68,$AB68,$AD68,$T68,$V68,$AF68,$AH68),7)</f>
        <v>0</v>
      </c>
      <c r="AQ68" s="91">
        <f>LARGE(($H68,$J68,$L68,$N68,$P68,$R68,$X68,$Z68,$AB68,$AD68,$T68,$V68,$AF68,$AH68),8)</f>
        <v>0</v>
      </c>
      <c r="AR68" s="91">
        <f>LARGE(($H68,$J68,$L68,$N68,$P68,$R68,$X68,$Z68,$AB68,$AD68,$T68,$V68,$AF68,$AH68),9)</f>
        <v>0</v>
      </c>
      <c r="AS68" s="91">
        <f>LARGE(($H68,$J68,$L68,$N68,$P68,$R68,$X68,$Z68,$AB68,$AD68,$T68,$V68,$AF68,$AH68),10)</f>
        <v>0</v>
      </c>
      <c r="AT68" s="91">
        <f>LARGE(($H68,$J68,$L68,$N68,$P68,$R68,$X68,$Z68,$AB68,$AD68,$T68,$V68,$AF68,$AH68),11)</f>
        <v>0</v>
      </c>
      <c r="AU68" s="91">
        <f>LARGE(($H68,$J68,$L68,$N68,$P68,$R68,$X68,$Z68,$AB68,$AD68,$T68,$V68,$AF68,$AH68),12)</f>
        <v>0</v>
      </c>
      <c r="AV68" s="91">
        <f>LARGE(($H68,$J68,$L68,$N68,$P68,$R68,$X68,$Z68,$AB68,$AD68,$T68,$V68,$AF68,$AH68),13)</f>
        <v>0</v>
      </c>
      <c r="AW68" s="95">
        <f>LARGE(($H68,$J68,$L68,$N68,$P68,$R68,$X68,$Z68,$AB68,$AD68,$T68,$V68,$AF68,$AH68),14)</f>
        <v>0</v>
      </c>
    </row>
    <row r="69" spans="1:49" x14ac:dyDescent="0.25">
      <c r="A69" s="59" t="s">
        <v>1233</v>
      </c>
      <c r="B69" s="92">
        <v>13</v>
      </c>
      <c r="C69" s="51" t="s">
        <v>302</v>
      </c>
      <c r="D69" s="75">
        <v>2009</v>
      </c>
      <c r="E69" s="77" t="s">
        <v>164</v>
      </c>
      <c r="F69" s="102">
        <f>SUM(AJ69:AP69)</f>
        <v>172</v>
      </c>
      <c r="G69" s="54">
        <v>7</v>
      </c>
      <c r="H69" s="55">
        <f>IF(G69="",0,LOOKUP(G69,[1]Poängberäkning!$A$3:$A$53,[1]Poängberäkning!$B$3:$B$53))</f>
        <v>48</v>
      </c>
      <c r="I69" s="54">
        <v>10</v>
      </c>
      <c r="J69" s="55">
        <f>IF(I69="",0,LOOKUP(I69,[1]Poängberäkning!$A$3:$A$53,[1]Poängberäkning!$B$3:$B$53))</f>
        <v>42</v>
      </c>
      <c r="K69" s="67">
        <v>11</v>
      </c>
      <c r="L69" s="68">
        <f>IF(K69="",0,LOOKUP(K69,[1]Poängberäkning!$A$3:$A$53,[1]Poängberäkning!$B$3:$B$53))</f>
        <v>40</v>
      </c>
      <c r="M69" s="67">
        <v>10</v>
      </c>
      <c r="N69" s="68">
        <f>IF(M69="",0,LOOKUP(M69,[1]Poängberäkning!$A$3:$A$53,[1]Poängberäkning!$B$3:$B$53))</f>
        <v>42</v>
      </c>
      <c r="O69" s="54"/>
      <c r="P69" s="55">
        <f>IF(O69="",0,LOOKUP(O69,[1]Poängberäkning!$A$3:$A$53,[1]Poängberäkning!$B$3:$B$53))</f>
        <v>0</v>
      </c>
      <c r="Q69" s="54"/>
      <c r="R69" s="55">
        <f>IF(Q69="",0,LOOKUP(Q69,[1]Poängberäkning!$A$3:$A$53,[1]Poängberäkning!$B$3:$B$53))</f>
        <v>0</v>
      </c>
      <c r="S69" s="67"/>
      <c r="T69" s="68">
        <f>IF(S69="",0,LOOKUP(S69,[1]Poängberäkning!$A$3:$A$53,[1]Poängberäkning!$B$3:$B$53))</f>
        <v>0</v>
      </c>
      <c r="U69" s="67"/>
      <c r="V69" s="68">
        <f>IF(U69="",0,LOOKUP(U69,[1]Poängberäkning!$A$3:$A$53,[1]Poängberäkning!$B$3:$B$53))</f>
        <v>0</v>
      </c>
      <c r="W69" s="54"/>
      <c r="X69" s="55">
        <f>IF(W69="",0,LOOKUP(W69,[1]Poängberäkning!$A$3:$A$53,[1]Poängberäkning!$B$3:$B$53))</f>
        <v>0</v>
      </c>
      <c r="Y69" s="54"/>
      <c r="Z69" s="55">
        <f>IF(Y69="",0,LOOKUP(Y69,[1]Poängberäkning!$A$3:$A$53,[1]Poängberäkning!$B$3:$B$53))</f>
        <v>0</v>
      </c>
      <c r="AA69" s="67"/>
      <c r="AB69" s="68">
        <f>IF(AA69="",0,LOOKUP(AA69,[1]Poängberäkning!$A$3:$A$53,[1]Poängberäkning!$B$3:$B$53))</f>
        <v>0</v>
      </c>
      <c r="AC69" s="67"/>
      <c r="AD69" s="68">
        <f>IF(AC69="",0,LOOKUP(AC69,[1]Poängberäkning!$A$3:$A$53,[1]Poängberäkning!$B$3:$B$53))</f>
        <v>0</v>
      </c>
      <c r="AE69" s="54"/>
      <c r="AF69" s="55">
        <f>IF(AE69="",0,LOOKUP(AE69,[1]Poängberäkning!$A$3:$A$53,[1]Poängberäkning!$B$3:$B$53))</f>
        <v>0</v>
      </c>
      <c r="AG69" s="54"/>
      <c r="AH69" s="55">
        <f>IF(AG69="",0,LOOKUP(AG69,[1]Poängberäkning!$A$3:$A$53,[1]Poängberäkning!$B$3:$B$53))</f>
        <v>0</v>
      </c>
      <c r="AI69" s="88"/>
      <c r="AJ69" s="50">
        <f>LARGE(($H69,$J69,$L69,$N69,$P69,$R69,$X69,$Z69,$AB69,$AD69,$T69,$V69,$AF69,$AH69),1)</f>
        <v>48</v>
      </c>
      <c r="AK69" s="50">
        <f>LARGE(($H69,$J69,$L69,$N69,$P69,$R69,$X69,$Z69,$AB69,$AD69,$T69,$V69,$AF69,$AH69),2)</f>
        <v>42</v>
      </c>
      <c r="AL69" s="50">
        <f>LARGE(($H69,$J69,$L69,$N69,$P69,$R69,$X69,$Z69,$AB69,$AD69,$T69,$V69,$AF69,$AH69),3)</f>
        <v>42</v>
      </c>
      <c r="AM69" s="50">
        <f>LARGE(($H69,$J69,$L69,$N69,$P69,$R69,$X69,$Z69,$AB69,$AD69,$T69,$V69,$AF69,$AH69),4)</f>
        <v>40</v>
      </c>
      <c r="AN69" s="50">
        <f>LARGE(($H69,$J69,$L69,$N69,$P69,$R69,$X69,$Z69,$AB69,$AD69,$T69,$V69,$AF69,$AH69),5)</f>
        <v>0</v>
      </c>
      <c r="AO69" s="50">
        <f>LARGE(($H69,$J69,$L69,$N69,$P69,$R69,$X69,$Z69,$AB69,$AD69,$T69,$V69,$AF69,$AH69),6)</f>
        <v>0</v>
      </c>
      <c r="AP69" s="50">
        <f>LARGE(($H69,$J69,$L69,$N69,$P69,$R69,$X69,$Z69,$AB69,$AD69,$T69,$V69,$AF69,$AH69),7)</f>
        <v>0</v>
      </c>
      <c r="AQ69" s="91">
        <f>LARGE(($H69,$J69,$L69,$N69,$P69,$R69,$X69,$Z69,$AB69,$AD69,$T69,$V69,$AF69,$AH69),8)</f>
        <v>0</v>
      </c>
      <c r="AR69" s="91">
        <f>LARGE(($H69,$J69,$L69,$N69,$P69,$R69,$X69,$Z69,$AB69,$AD69,$T69,$V69,$AF69,$AH69),9)</f>
        <v>0</v>
      </c>
      <c r="AS69" s="91">
        <f>LARGE(($H69,$J69,$L69,$N69,$P69,$R69,$X69,$Z69,$AB69,$AD69,$T69,$V69,$AF69,$AH69),10)</f>
        <v>0</v>
      </c>
      <c r="AT69" s="91">
        <f>LARGE(($H69,$J69,$L69,$N69,$P69,$R69,$X69,$Z69,$AB69,$AD69,$T69,$V69,$AF69,$AH69),11)</f>
        <v>0</v>
      </c>
      <c r="AU69" s="91">
        <f>LARGE(($H69,$J69,$L69,$N69,$P69,$R69,$X69,$Z69,$AB69,$AD69,$T69,$V69,$AF69,$AH69),12)</f>
        <v>0</v>
      </c>
      <c r="AV69" s="91">
        <f>LARGE(($H69,$J69,$L69,$N69,$P69,$R69,$X69,$Z69,$AB69,$AD69,$T69,$V69,$AF69,$AH69),13)</f>
        <v>0</v>
      </c>
      <c r="AW69" s="95">
        <f>LARGE(($H69,$J69,$L69,$N69,$P69,$R69,$X69,$Z69,$AB69,$AD69,$T69,$V69,$AF69,$AH69),14)</f>
        <v>0</v>
      </c>
    </row>
    <row r="70" spans="1:49" x14ac:dyDescent="0.25">
      <c r="A70" s="59" t="s">
        <v>1233</v>
      </c>
      <c r="B70" s="92">
        <v>14</v>
      </c>
      <c r="C70" s="51" t="s">
        <v>1359</v>
      </c>
      <c r="D70" s="75">
        <v>2009</v>
      </c>
      <c r="E70" s="77" t="s">
        <v>181</v>
      </c>
      <c r="F70" s="102">
        <f>SUM(AJ70:AP70)</f>
        <v>86</v>
      </c>
      <c r="G70" s="54"/>
      <c r="H70" s="55">
        <f>IF(G70="",0,LOOKUP(G70,[1]Poängberäkning!$A$3:$A$53,[1]Poängberäkning!$B$3:$B$53))</f>
        <v>0</v>
      </c>
      <c r="I70" s="54"/>
      <c r="J70" s="55">
        <f>IF(I70="",0,LOOKUP(I70,[1]Poängberäkning!$A$3:$A$53,[1]Poängberäkning!$B$3:$B$53))</f>
        <v>0</v>
      </c>
      <c r="K70" s="67"/>
      <c r="L70" s="68">
        <f>IF(K70="",0,LOOKUP(K70,[1]Poängberäkning!$A$3:$A$53,[1]Poängberäkning!$B$3:$B$53))</f>
        <v>0</v>
      </c>
      <c r="M70" s="67"/>
      <c r="N70" s="68">
        <f>IF(M70="",0,LOOKUP(M70,[1]Poängberäkning!$A$3:$A$53,[1]Poängberäkning!$B$3:$B$53))</f>
        <v>0</v>
      </c>
      <c r="O70" s="54"/>
      <c r="P70" s="55">
        <f>IF(O70="",0,LOOKUP(O70,[1]Poängberäkning!$A$3:$A$53,[1]Poängberäkning!$B$3:$B$53))</f>
        <v>0</v>
      </c>
      <c r="Q70" s="54"/>
      <c r="R70" s="55">
        <f>IF(Q70="",0,LOOKUP(Q70,[1]Poängberäkning!$A$3:$A$53,[1]Poängberäkning!$B$3:$B$53))</f>
        <v>0</v>
      </c>
      <c r="S70" s="67"/>
      <c r="T70" s="68">
        <f>IF(S70="",0,LOOKUP(S70,[1]Poängberäkning!$A$3:$A$53,[1]Poängberäkning!$B$3:$B$53))</f>
        <v>0</v>
      </c>
      <c r="U70" s="67"/>
      <c r="V70" s="68">
        <f>IF(U70="",0,LOOKUP(U70,[1]Poängberäkning!$A$3:$A$53,[1]Poängberäkning!$B$3:$B$53))</f>
        <v>0</v>
      </c>
      <c r="W70" s="54">
        <v>10</v>
      </c>
      <c r="X70" s="55">
        <f>IF(W70="",0,LOOKUP(W70,[1]Poängberäkning!$A$3:$A$53,[1]Poängberäkning!$B$3:$B$53))</f>
        <v>42</v>
      </c>
      <c r="Y70" s="54">
        <v>9</v>
      </c>
      <c r="Z70" s="55">
        <f>IF(Y70="",0,LOOKUP(Y70,[1]Poängberäkning!$A$3:$A$53,[1]Poängberäkning!$B$3:$B$53))</f>
        <v>44</v>
      </c>
      <c r="AA70" s="67"/>
      <c r="AB70" s="68">
        <f>IF(AA70="",0,LOOKUP(AA70,[1]Poängberäkning!$A$3:$A$53,[1]Poängberäkning!$B$3:$B$53))</f>
        <v>0</v>
      </c>
      <c r="AC70" s="67"/>
      <c r="AD70" s="68">
        <f>IF(AC70="",0,LOOKUP(AC70,[1]Poängberäkning!$A$3:$A$53,[1]Poängberäkning!$B$3:$B$53))</f>
        <v>0</v>
      </c>
      <c r="AE70" s="54"/>
      <c r="AF70" s="55">
        <f>IF(AE70="",0,LOOKUP(AE70,[1]Poängberäkning!$A$3:$A$53,[1]Poängberäkning!$B$3:$B$53))</f>
        <v>0</v>
      </c>
      <c r="AG70" s="54"/>
      <c r="AH70" s="55">
        <f>IF(AG70="",0,LOOKUP(AG70,[1]Poängberäkning!$A$3:$A$53,[1]Poängberäkning!$B$3:$B$53))</f>
        <v>0</v>
      </c>
      <c r="AI70" s="88"/>
      <c r="AJ70" s="50">
        <f>LARGE(($H70,$J70,$L70,$N70,$P70,$R70,$X70,$Z70,$AB70,$AD70,$T70,$V70,$AF70,$AH70),1)</f>
        <v>44</v>
      </c>
      <c r="AK70" s="50">
        <f>LARGE(($H70,$J70,$L70,$N70,$P70,$R70,$X70,$Z70,$AB70,$AD70,$T70,$V70,$AF70,$AH70),2)</f>
        <v>42</v>
      </c>
      <c r="AL70" s="50">
        <f>LARGE(($H70,$J70,$L70,$N70,$P70,$R70,$X70,$Z70,$AB70,$AD70,$T70,$V70,$AF70,$AH70),3)</f>
        <v>0</v>
      </c>
      <c r="AM70" s="50">
        <f>LARGE(($H70,$J70,$L70,$N70,$P70,$R70,$X70,$Z70,$AB70,$AD70,$T70,$V70,$AF70,$AH70),4)</f>
        <v>0</v>
      </c>
      <c r="AN70" s="50">
        <f>LARGE(($H70,$J70,$L70,$N70,$P70,$R70,$X70,$Z70,$AB70,$AD70,$T70,$V70,$AF70,$AH70),5)</f>
        <v>0</v>
      </c>
      <c r="AO70" s="50">
        <f>LARGE(($H70,$J70,$L70,$N70,$P70,$R70,$X70,$Z70,$AB70,$AD70,$T70,$V70,$AF70,$AH70),6)</f>
        <v>0</v>
      </c>
      <c r="AP70" s="50">
        <f>LARGE(($H70,$J70,$L70,$N70,$P70,$R70,$X70,$Z70,$AB70,$AD70,$T70,$V70,$AF70,$AH70),7)</f>
        <v>0</v>
      </c>
      <c r="AQ70" s="91">
        <f>LARGE(($H70,$J70,$L70,$N70,$P70,$R70,$X70,$Z70,$AB70,$AD70,$T70,$V70,$AF70,$AH70),8)</f>
        <v>0</v>
      </c>
      <c r="AR70" s="91">
        <f>LARGE(($H70,$J70,$L70,$N70,$P70,$R70,$X70,$Z70,$AB70,$AD70,$T70,$V70,$AF70,$AH70),9)</f>
        <v>0</v>
      </c>
      <c r="AS70" s="91">
        <f>LARGE(($H70,$J70,$L70,$N70,$P70,$R70,$X70,$Z70,$AB70,$AD70,$T70,$V70,$AF70,$AH70),10)</f>
        <v>0</v>
      </c>
      <c r="AT70" s="91">
        <f>LARGE(($H70,$J70,$L70,$N70,$P70,$R70,$X70,$Z70,$AB70,$AD70,$T70,$V70,$AF70,$AH70),11)</f>
        <v>0</v>
      </c>
      <c r="AU70" s="91">
        <f>LARGE(($H70,$J70,$L70,$N70,$P70,$R70,$X70,$Z70,$AB70,$AD70,$T70,$V70,$AF70,$AH70),12)</f>
        <v>0</v>
      </c>
      <c r="AV70" s="91">
        <f>LARGE(($H70,$J70,$L70,$N70,$P70,$R70,$X70,$Z70,$AB70,$AD70,$T70,$V70,$AF70,$AH70),13)</f>
        <v>0</v>
      </c>
      <c r="AW70" s="95">
        <f>LARGE(($H70,$J70,$L70,$N70,$P70,$R70,$X70,$Z70,$AB70,$AD70,$T70,$V70,$AF70,$AH70),14)</f>
        <v>0</v>
      </c>
    </row>
    <row r="71" spans="1:49" x14ac:dyDescent="0.25">
      <c r="A71" s="79"/>
      <c r="B71" s="81"/>
      <c r="C71" s="80"/>
      <c r="D71" s="81"/>
      <c r="E71" s="82"/>
      <c r="F71" s="103"/>
      <c r="G71" s="83"/>
      <c r="H71" s="84"/>
      <c r="I71" s="83"/>
      <c r="J71" s="84"/>
      <c r="K71" s="83"/>
      <c r="L71" s="84"/>
      <c r="M71" s="83"/>
      <c r="N71" s="84"/>
      <c r="O71" s="83"/>
      <c r="P71" s="84"/>
      <c r="Q71" s="83"/>
      <c r="R71" s="84"/>
      <c r="S71" s="83"/>
      <c r="T71" s="84"/>
      <c r="U71" s="83"/>
      <c r="V71" s="84"/>
      <c r="W71" s="83"/>
      <c r="X71" s="84"/>
      <c r="Y71" s="83"/>
      <c r="Z71" s="84"/>
      <c r="AA71" s="83"/>
      <c r="AB71" s="84"/>
      <c r="AC71" s="83"/>
      <c r="AD71" s="84"/>
      <c r="AE71" s="83"/>
      <c r="AF71" s="84"/>
      <c r="AG71" s="83"/>
      <c r="AH71" s="84"/>
      <c r="AI71" s="88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7"/>
    </row>
    <row r="72" spans="1:49" x14ac:dyDescent="0.25">
      <c r="A72" s="59" t="s">
        <v>1234</v>
      </c>
      <c r="B72" s="92">
        <v>1</v>
      </c>
      <c r="C72" s="51" t="s">
        <v>235</v>
      </c>
      <c r="D72" s="75">
        <v>2008</v>
      </c>
      <c r="E72" s="77" t="s">
        <v>137</v>
      </c>
      <c r="F72" s="102">
        <f>SUM(AJ72:AP72)</f>
        <v>680</v>
      </c>
      <c r="G72" s="54">
        <v>4</v>
      </c>
      <c r="H72" s="55">
        <f>IF(G72="",0,LOOKUP(G72,[1]Poängberäkning!$A$3:$A$53,[1]Poängberäkning!$B$3:$B$53))</f>
        <v>60</v>
      </c>
      <c r="I72" s="54">
        <v>4</v>
      </c>
      <c r="J72" s="55">
        <f>IF(I72="",0,LOOKUP(I72,[1]Poängberäkning!$A$3:$A$53,[1]Poängberäkning!$B$3:$B$53))</f>
        <v>60</v>
      </c>
      <c r="K72" s="67">
        <v>5</v>
      </c>
      <c r="L72" s="68">
        <f>IF(K72="",0,LOOKUP(K72,[1]Poängberäkning!$A$3:$A$53,[1]Poängberäkning!$B$3:$B$53))</f>
        <v>55</v>
      </c>
      <c r="M72" s="67">
        <v>1</v>
      </c>
      <c r="N72" s="68">
        <f>IF(M72="",0,LOOKUP(M72,[1]Poängberäkning!$A$3:$A$53,[1]Poängberäkning!$B$3:$B$53))</f>
        <v>100</v>
      </c>
      <c r="O72" s="54">
        <v>2</v>
      </c>
      <c r="P72" s="55">
        <f>IF(O72="",0,LOOKUP(O72,[1]Poängberäkning!$A$3:$A$53,[1]Poängberäkning!$B$3:$B$53))</f>
        <v>80</v>
      </c>
      <c r="Q72" s="54">
        <v>1</v>
      </c>
      <c r="R72" s="55">
        <f>IF(Q72="",0,LOOKUP(Q72,[1]Poängberäkning!$A$3:$A$53,[1]Poängberäkning!$B$3:$B$53))</f>
        <v>100</v>
      </c>
      <c r="S72" s="67">
        <v>1</v>
      </c>
      <c r="T72" s="68">
        <f>IF(S72="",0,LOOKUP(S72,[1]Poängberäkning!$A$3:$A$53,[1]Poängberäkning!$B$3:$B$53))</f>
        <v>100</v>
      </c>
      <c r="U72" s="67">
        <v>5</v>
      </c>
      <c r="V72" s="68">
        <f>IF(U72="",0,LOOKUP(U72,[1]Poängberäkning!$A$3:$A$53,[1]Poängberäkning!$B$3:$B$53))</f>
        <v>55</v>
      </c>
      <c r="W72" s="54">
        <v>1</v>
      </c>
      <c r="X72" s="55">
        <f>IF(W72="",0,LOOKUP(W72,[1]Poängberäkning!$A$3:$A$53,[1]Poängberäkning!$B$3:$B$53))</f>
        <v>100</v>
      </c>
      <c r="Y72" s="54">
        <v>1</v>
      </c>
      <c r="Z72" s="55">
        <f>IF(Y72="",0,LOOKUP(Y72,[1]Poängberäkning!$A$3:$A$53,[1]Poängberäkning!$B$3:$B$53))</f>
        <v>100</v>
      </c>
      <c r="AA72" s="67"/>
      <c r="AB72" s="68">
        <f>IF(AA72="",0,LOOKUP(AA72,[1]Poängberäkning!$A$3:$A$53,[1]Poängberäkning!$B$3:$B$53))</f>
        <v>0</v>
      </c>
      <c r="AC72" s="67"/>
      <c r="AD72" s="68">
        <f>IF(AC72="",0,LOOKUP(AC72,[1]Poängberäkning!$A$3:$A$53,[1]Poängberäkning!$B$3:$B$53))</f>
        <v>0</v>
      </c>
      <c r="AE72" s="54">
        <v>1</v>
      </c>
      <c r="AF72" s="55">
        <f>IF(AE72="",0,LOOKUP(AE72,[1]Poängberäkning!$A$3:$A$53,[1]Poängberäkning!$B$3:$B$53))</f>
        <v>100</v>
      </c>
      <c r="AG72" s="54">
        <v>99</v>
      </c>
      <c r="AH72" s="55">
        <f>IF(AG72="",0,LOOKUP(AG72,[1]Poängberäkning!$A$3:$A$53,[1]Poängberäkning!$B$3:$B$53))</f>
        <v>0</v>
      </c>
      <c r="AI72" s="88"/>
      <c r="AJ72" s="50">
        <f>LARGE(($H72,$J72,$L72,$N72,$P72,$R72,$X72,$Z72,$AB72,$AD72,$T72,$V72,$AF72,$AH72),1)</f>
        <v>100</v>
      </c>
      <c r="AK72" s="50">
        <f>LARGE(($H72,$J72,$L72,$N72,$P72,$R72,$X72,$Z72,$AB72,$AD72,$T72,$V72,$AF72,$AH72),2)</f>
        <v>100</v>
      </c>
      <c r="AL72" s="50">
        <f>LARGE(($H72,$J72,$L72,$N72,$P72,$R72,$X72,$Z72,$AB72,$AD72,$T72,$V72,$AF72,$AH72),3)</f>
        <v>100</v>
      </c>
      <c r="AM72" s="50">
        <f>LARGE(($H72,$J72,$L72,$N72,$P72,$R72,$X72,$Z72,$AB72,$AD72,$T72,$V72,$AF72,$AH72),4)</f>
        <v>100</v>
      </c>
      <c r="AN72" s="50">
        <f>LARGE(($H72,$J72,$L72,$N72,$P72,$R72,$X72,$Z72,$AB72,$AD72,$T72,$V72,$AF72,$AH72),5)</f>
        <v>100</v>
      </c>
      <c r="AO72" s="50">
        <f>LARGE(($H72,$J72,$L72,$N72,$P72,$R72,$X72,$Z72,$AB72,$AD72,$T72,$V72,$AF72,$AH72),6)</f>
        <v>100</v>
      </c>
      <c r="AP72" s="50">
        <f>LARGE(($H72,$J72,$L72,$N72,$P72,$R72,$X72,$Z72,$AB72,$AD72,$T72,$V72,$AF72,$AH72),7)</f>
        <v>80</v>
      </c>
      <c r="AQ72" s="91">
        <f>LARGE(($H72,$J72,$L72,$N72,$P72,$R72,$X72,$Z72,$AB72,$AD72,$T72,$V72,$AF72,$AH72),8)</f>
        <v>60</v>
      </c>
      <c r="AR72" s="91">
        <f>LARGE(($H72,$J72,$L72,$N72,$P72,$R72,$X72,$Z72,$AB72,$AD72,$T72,$V72,$AF72,$AH72),9)</f>
        <v>60</v>
      </c>
      <c r="AS72" s="91">
        <f>LARGE(($H72,$J72,$L72,$N72,$P72,$R72,$X72,$Z72,$AB72,$AD72,$T72,$V72,$AF72,$AH72),10)</f>
        <v>55</v>
      </c>
      <c r="AT72" s="91">
        <f>LARGE(($H72,$J72,$L72,$N72,$P72,$R72,$X72,$Z72,$AB72,$AD72,$T72,$V72,$AF72,$AH72),11)</f>
        <v>55</v>
      </c>
      <c r="AU72" s="91">
        <f>LARGE(($H72,$J72,$L72,$N72,$P72,$R72,$X72,$Z72,$AB72,$AD72,$T72,$V72,$AF72,$AH72),12)</f>
        <v>0</v>
      </c>
      <c r="AV72" s="91">
        <f>LARGE(($H72,$J72,$L72,$N72,$P72,$R72,$X72,$Z72,$AB72,$AD72,$T72,$V72,$AF72,$AH72),13)</f>
        <v>0</v>
      </c>
      <c r="AW72" s="95">
        <f>LARGE(($H72,$J72,$L72,$N72,$P72,$R72,$X72,$Z72,$AB72,$AD72,$T72,$V72,$AF72,$AH72),14)</f>
        <v>0</v>
      </c>
    </row>
    <row r="73" spans="1:49" x14ac:dyDescent="0.25">
      <c r="A73" s="59" t="s">
        <v>1234</v>
      </c>
      <c r="B73" s="92">
        <v>2</v>
      </c>
      <c r="C73" s="51" t="s">
        <v>307</v>
      </c>
      <c r="D73" s="75">
        <v>2008</v>
      </c>
      <c r="E73" s="77" t="s">
        <v>170</v>
      </c>
      <c r="F73" s="102">
        <f>SUM(AJ73:AP73)</f>
        <v>610</v>
      </c>
      <c r="G73" s="54">
        <v>99</v>
      </c>
      <c r="H73" s="55">
        <f>IF(G73="",0,LOOKUP(G73,[1]Poängberäkning!$A$3:$A$53,[1]Poängberäkning!$B$3:$B$53))</f>
        <v>0</v>
      </c>
      <c r="I73" s="54">
        <v>2</v>
      </c>
      <c r="J73" s="55">
        <f>IF(I73="",0,LOOKUP(I73,[1]Poängberäkning!$A$3:$A$53,[1]Poängberäkning!$B$3:$B$53))</f>
        <v>80</v>
      </c>
      <c r="K73" s="67">
        <v>4</v>
      </c>
      <c r="L73" s="68">
        <f>IF(K73="",0,LOOKUP(K73,[1]Poängberäkning!$A$3:$A$53,[1]Poängberäkning!$B$3:$B$53))</f>
        <v>60</v>
      </c>
      <c r="M73" s="67">
        <v>3</v>
      </c>
      <c r="N73" s="68">
        <f>IF(M73="",0,LOOKUP(M73,[1]Poängberäkning!$A$3:$A$53,[1]Poängberäkning!$B$3:$B$53))</f>
        <v>70</v>
      </c>
      <c r="O73" s="54"/>
      <c r="P73" s="55">
        <f>IF(O73="",0,LOOKUP(O73,[1]Poängberäkning!$A$3:$A$53,[1]Poängberäkning!$B$3:$B$53))</f>
        <v>0</v>
      </c>
      <c r="Q73" s="54"/>
      <c r="R73" s="55">
        <f>IF(Q73="",0,LOOKUP(Q73,[1]Poängberäkning!$A$3:$A$53,[1]Poängberäkning!$B$3:$B$53))</f>
        <v>0</v>
      </c>
      <c r="S73" s="67">
        <v>99</v>
      </c>
      <c r="T73" s="68">
        <f>IF(S73="",0,LOOKUP(S73,[1]Poängberäkning!$A$3:$A$53,[1]Poängberäkning!$B$3:$B$53))</f>
        <v>0</v>
      </c>
      <c r="U73" s="67">
        <v>1</v>
      </c>
      <c r="V73" s="68">
        <f>IF(U73="",0,LOOKUP(U73,[1]Poängberäkning!$A$3:$A$53,[1]Poängberäkning!$B$3:$B$53))</f>
        <v>100</v>
      </c>
      <c r="W73" s="54">
        <v>6</v>
      </c>
      <c r="X73" s="55">
        <f>IF(W73="",0,LOOKUP(W73,[1]Poängberäkning!$A$3:$A$53,[1]Poängberäkning!$B$3:$B$53))</f>
        <v>50</v>
      </c>
      <c r="Y73" s="54">
        <v>99</v>
      </c>
      <c r="Z73" s="55">
        <f>IF(Y73="",0,LOOKUP(Y73,[1]Poängberäkning!$A$3:$A$53,[1]Poängberäkning!$B$3:$B$53))</f>
        <v>0</v>
      </c>
      <c r="AA73" s="67">
        <v>1</v>
      </c>
      <c r="AB73" s="68">
        <f>IF(AA73="",0,LOOKUP(AA73,[1]Poängberäkning!$A$3:$A$53,[1]Poängberäkning!$B$3:$B$53))</f>
        <v>100</v>
      </c>
      <c r="AC73" s="67">
        <v>1</v>
      </c>
      <c r="AD73" s="68">
        <f>IF(AC73="",0,LOOKUP(AC73,[1]Poängberäkning!$A$3:$A$53,[1]Poängberäkning!$B$3:$B$53))</f>
        <v>100</v>
      </c>
      <c r="AE73" s="54">
        <v>99</v>
      </c>
      <c r="AF73" s="55">
        <f>IF(AE73="",0,LOOKUP(AE73,[1]Poängberäkning!$A$3:$A$53,[1]Poängberäkning!$B$3:$B$53))</f>
        <v>0</v>
      </c>
      <c r="AG73" s="54">
        <v>1</v>
      </c>
      <c r="AH73" s="55">
        <f>IF(AG73="",0,LOOKUP(AG73,[1]Poängberäkning!$A$3:$A$53,[1]Poängberäkning!$B$3:$B$53))</f>
        <v>100</v>
      </c>
      <c r="AI73" s="88"/>
      <c r="AJ73" s="50">
        <f>LARGE(($H73,$J73,$L73,$N73,$P73,$R73,$X73,$Z73,$AB73,$AD73,$T73,$V73,$AF73,$AH73),1)</f>
        <v>100</v>
      </c>
      <c r="AK73" s="50">
        <f>LARGE(($H73,$J73,$L73,$N73,$P73,$R73,$X73,$Z73,$AB73,$AD73,$T73,$V73,$AF73,$AH73),2)</f>
        <v>100</v>
      </c>
      <c r="AL73" s="50">
        <f>LARGE(($H73,$J73,$L73,$N73,$P73,$R73,$X73,$Z73,$AB73,$AD73,$T73,$V73,$AF73,$AH73),3)</f>
        <v>100</v>
      </c>
      <c r="AM73" s="50">
        <f>LARGE(($H73,$J73,$L73,$N73,$P73,$R73,$X73,$Z73,$AB73,$AD73,$T73,$V73,$AF73,$AH73),4)</f>
        <v>100</v>
      </c>
      <c r="AN73" s="50">
        <f>LARGE(($H73,$J73,$L73,$N73,$P73,$R73,$X73,$Z73,$AB73,$AD73,$T73,$V73,$AF73,$AH73),5)</f>
        <v>80</v>
      </c>
      <c r="AO73" s="50">
        <f>LARGE(($H73,$J73,$L73,$N73,$P73,$R73,$X73,$Z73,$AB73,$AD73,$T73,$V73,$AF73,$AH73),6)</f>
        <v>70</v>
      </c>
      <c r="AP73" s="50">
        <f>LARGE(($H73,$J73,$L73,$N73,$P73,$R73,$X73,$Z73,$AB73,$AD73,$T73,$V73,$AF73,$AH73),7)</f>
        <v>60</v>
      </c>
      <c r="AQ73" s="91">
        <f>LARGE(($H73,$J73,$L73,$N73,$P73,$R73,$X73,$Z73,$AB73,$AD73,$T73,$V73,$AF73,$AH73),8)</f>
        <v>50</v>
      </c>
      <c r="AR73" s="91">
        <f>LARGE(($H73,$J73,$L73,$N73,$P73,$R73,$X73,$Z73,$AB73,$AD73,$T73,$V73,$AF73,$AH73),9)</f>
        <v>0</v>
      </c>
      <c r="AS73" s="91">
        <f>LARGE(($H73,$J73,$L73,$N73,$P73,$R73,$X73,$Z73,$AB73,$AD73,$T73,$V73,$AF73,$AH73),10)</f>
        <v>0</v>
      </c>
      <c r="AT73" s="91">
        <f>LARGE(($H73,$J73,$L73,$N73,$P73,$R73,$X73,$Z73,$AB73,$AD73,$T73,$V73,$AF73,$AH73),11)</f>
        <v>0</v>
      </c>
      <c r="AU73" s="91">
        <f>LARGE(($H73,$J73,$L73,$N73,$P73,$R73,$X73,$Z73,$AB73,$AD73,$T73,$V73,$AF73,$AH73),12)</f>
        <v>0</v>
      </c>
      <c r="AV73" s="91">
        <f>LARGE(($H73,$J73,$L73,$N73,$P73,$R73,$X73,$Z73,$AB73,$AD73,$T73,$V73,$AF73,$AH73),13)</f>
        <v>0</v>
      </c>
      <c r="AW73" s="95">
        <f>LARGE(($H73,$J73,$L73,$N73,$P73,$R73,$X73,$Z73,$AB73,$AD73,$T73,$V73,$AF73,$AH73),14)</f>
        <v>0</v>
      </c>
    </row>
    <row r="74" spans="1:49" x14ac:dyDescent="0.25">
      <c r="A74" s="59" t="s">
        <v>1234</v>
      </c>
      <c r="B74" s="92">
        <v>3</v>
      </c>
      <c r="C74" s="51" t="s">
        <v>225</v>
      </c>
      <c r="D74" s="75">
        <v>2008</v>
      </c>
      <c r="E74" s="77" t="s">
        <v>137</v>
      </c>
      <c r="F74" s="102">
        <f>SUM(AJ74:AP74)</f>
        <v>610</v>
      </c>
      <c r="G74" s="54">
        <v>3</v>
      </c>
      <c r="H74" s="55">
        <f>IF(G74="",0,LOOKUP(G74,[1]Poängberäkning!$A$3:$A$53,[1]Poängberäkning!$B$3:$B$53))</f>
        <v>70</v>
      </c>
      <c r="I74" s="54">
        <v>5</v>
      </c>
      <c r="J74" s="55">
        <f>IF(I74="",0,LOOKUP(I74,[1]Poängberäkning!$A$3:$A$53,[1]Poängberäkning!$B$3:$B$53))</f>
        <v>55</v>
      </c>
      <c r="K74" s="67">
        <v>1</v>
      </c>
      <c r="L74" s="68">
        <f>IF(K74="",0,LOOKUP(K74,[1]Poängberäkning!$A$3:$A$53,[1]Poängberäkning!$B$3:$B$53))</f>
        <v>100</v>
      </c>
      <c r="M74" s="67">
        <v>2</v>
      </c>
      <c r="N74" s="68">
        <f>IF(M74="",0,LOOKUP(M74,[1]Poängberäkning!$A$3:$A$53,[1]Poängberäkning!$B$3:$B$53))</f>
        <v>80</v>
      </c>
      <c r="O74" s="54">
        <v>1</v>
      </c>
      <c r="P74" s="55">
        <f>IF(O74="",0,LOOKUP(O74,[1]Poängberäkning!$A$3:$A$53,[1]Poängberäkning!$B$3:$B$53))</f>
        <v>100</v>
      </c>
      <c r="Q74" s="54">
        <v>99</v>
      </c>
      <c r="R74" s="55">
        <f>IF(Q74="",0,LOOKUP(Q74,[1]Poängberäkning!$A$3:$A$53,[1]Poängberäkning!$B$3:$B$53))</f>
        <v>0</v>
      </c>
      <c r="S74" s="67">
        <v>2</v>
      </c>
      <c r="T74" s="68">
        <f>IF(S74="",0,LOOKUP(S74,[1]Poängberäkning!$A$3:$A$53,[1]Poängberäkning!$B$3:$B$53))</f>
        <v>80</v>
      </c>
      <c r="U74" s="67">
        <v>3</v>
      </c>
      <c r="V74" s="68">
        <f>IF(U74="",0,LOOKUP(U74,[1]Poängberäkning!$A$3:$A$53,[1]Poängberäkning!$B$3:$B$53))</f>
        <v>70</v>
      </c>
      <c r="W74" s="54">
        <v>2</v>
      </c>
      <c r="X74" s="55">
        <f>IF(W74="",0,LOOKUP(W74,[1]Poängberäkning!$A$3:$A$53,[1]Poängberäkning!$B$3:$B$53))</f>
        <v>80</v>
      </c>
      <c r="Y74" s="54">
        <v>1</v>
      </c>
      <c r="Z74" s="55">
        <f>IF(Y74="",0,LOOKUP(Y74,[1]Poängberäkning!$A$3:$A$53,[1]Poängberäkning!$B$3:$B$53))</f>
        <v>100</v>
      </c>
      <c r="AA74" s="67"/>
      <c r="AB74" s="68">
        <f>IF(AA74="",0,LOOKUP(AA74,[1]Poängberäkning!$A$3:$A$53,[1]Poängberäkning!$B$3:$B$53))</f>
        <v>0</v>
      </c>
      <c r="AC74" s="67"/>
      <c r="AD74" s="68">
        <f>IF(AC74="",0,LOOKUP(AC74,[1]Poängberäkning!$A$3:$A$53,[1]Poängberäkning!$B$3:$B$53))</f>
        <v>0</v>
      </c>
      <c r="AE74" s="54">
        <v>3</v>
      </c>
      <c r="AF74" s="55">
        <f>IF(AE74="",0,LOOKUP(AE74,[1]Poängberäkning!$A$3:$A$53,[1]Poängberäkning!$B$3:$B$53))</f>
        <v>70</v>
      </c>
      <c r="AG74" s="54">
        <v>99</v>
      </c>
      <c r="AH74" s="55">
        <f>IF(AG74="",0,LOOKUP(AG74,[1]Poängberäkning!$A$3:$A$53,[1]Poängberäkning!$B$3:$B$53))</f>
        <v>0</v>
      </c>
      <c r="AI74" s="88"/>
      <c r="AJ74" s="50">
        <f>LARGE(($H74,$J74,$L74,$N74,$P74,$R74,$X74,$Z74,$AB74,$AD74,$T74,$V74,$AF74,$AH74),1)</f>
        <v>100</v>
      </c>
      <c r="AK74" s="50">
        <f>LARGE(($H74,$J74,$L74,$N74,$P74,$R74,$X74,$Z74,$AB74,$AD74,$T74,$V74,$AF74,$AH74),2)</f>
        <v>100</v>
      </c>
      <c r="AL74" s="50">
        <f>LARGE(($H74,$J74,$L74,$N74,$P74,$R74,$X74,$Z74,$AB74,$AD74,$T74,$V74,$AF74,$AH74),3)</f>
        <v>100</v>
      </c>
      <c r="AM74" s="50">
        <f>LARGE(($H74,$J74,$L74,$N74,$P74,$R74,$X74,$Z74,$AB74,$AD74,$T74,$V74,$AF74,$AH74),4)</f>
        <v>80</v>
      </c>
      <c r="AN74" s="50">
        <f>LARGE(($H74,$J74,$L74,$N74,$P74,$R74,$X74,$Z74,$AB74,$AD74,$T74,$V74,$AF74,$AH74),5)</f>
        <v>80</v>
      </c>
      <c r="AO74" s="50">
        <f>LARGE(($H74,$J74,$L74,$N74,$P74,$R74,$X74,$Z74,$AB74,$AD74,$T74,$V74,$AF74,$AH74),6)</f>
        <v>80</v>
      </c>
      <c r="AP74" s="50">
        <f>LARGE(($H74,$J74,$L74,$N74,$P74,$R74,$X74,$Z74,$AB74,$AD74,$T74,$V74,$AF74,$AH74),7)</f>
        <v>70</v>
      </c>
      <c r="AQ74" s="91">
        <f>LARGE(($H74,$J74,$L74,$N74,$P74,$R74,$X74,$Z74,$AB74,$AD74,$T74,$V74,$AF74,$AH74),8)</f>
        <v>70</v>
      </c>
      <c r="AR74" s="91">
        <f>LARGE(($H74,$J74,$L74,$N74,$P74,$R74,$X74,$Z74,$AB74,$AD74,$T74,$V74,$AF74,$AH74),9)</f>
        <v>70</v>
      </c>
      <c r="AS74" s="91">
        <f>LARGE(($H74,$J74,$L74,$N74,$P74,$R74,$X74,$Z74,$AB74,$AD74,$T74,$V74,$AF74,$AH74),10)</f>
        <v>55</v>
      </c>
      <c r="AT74" s="91">
        <f>LARGE(($H74,$J74,$L74,$N74,$P74,$R74,$X74,$Z74,$AB74,$AD74,$T74,$V74,$AF74,$AH74),11)</f>
        <v>0</v>
      </c>
      <c r="AU74" s="91">
        <f>LARGE(($H74,$J74,$L74,$N74,$P74,$R74,$X74,$Z74,$AB74,$AD74,$T74,$V74,$AF74,$AH74),12)</f>
        <v>0</v>
      </c>
      <c r="AV74" s="91">
        <f>LARGE(($H74,$J74,$L74,$N74,$P74,$R74,$X74,$Z74,$AB74,$AD74,$T74,$V74,$AF74,$AH74),13)</f>
        <v>0</v>
      </c>
      <c r="AW74" s="95">
        <f>LARGE(($H74,$J74,$L74,$N74,$P74,$R74,$X74,$Z74,$AB74,$AD74,$T74,$V74,$AF74,$AH74),14)</f>
        <v>0</v>
      </c>
    </row>
    <row r="75" spans="1:49" x14ac:dyDescent="0.25">
      <c r="A75" s="59" t="s">
        <v>1234</v>
      </c>
      <c r="B75" s="92">
        <v>4</v>
      </c>
      <c r="C75" s="51" t="s">
        <v>216</v>
      </c>
      <c r="D75" s="75">
        <v>2008</v>
      </c>
      <c r="E75" s="77" t="s">
        <v>170</v>
      </c>
      <c r="F75" s="102">
        <f>SUM(AJ75:AP75)</f>
        <v>560</v>
      </c>
      <c r="G75" s="54">
        <v>2</v>
      </c>
      <c r="H75" s="55">
        <f>IF(G75="",0,LOOKUP(G75,[1]Poängberäkning!$A$3:$A$53,[1]Poängberäkning!$B$3:$B$53))</f>
        <v>80</v>
      </c>
      <c r="I75" s="54">
        <v>1</v>
      </c>
      <c r="J75" s="55">
        <f>IF(I75="",0,LOOKUP(I75,[1]Poängberäkning!$A$3:$A$53,[1]Poängberäkning!$B$3:$B$53))</f>
        <v>100</v>
      </c>
      <c r="K75" s="67">
        <v>6</v>
      </c>
      <c r="L75" s="68">
        <f>IF(K75="",0,LOOKUP(K75,[1]Poängberäkning!$A$3:$A$53,[1]Poängberäkning!$B$3:$B$53))</f>
        <v>50</v>
      </c>
      <c r="M75" s="67"/>
      <c r="N75" s="68">
        <f>IF(M75="",0,LOOKUP(M75,[1]Poängberäkning!$A$3:$A$53,[1]Poängberäkning!$B$3:$B$53))</f>
        <v>0</v>
      </c>
      <c r="O75" s="54">
        <v>99</v>
      </c>
      <c r="P75" s="55">
        <f>IF(O75="",0,LOOKUP(O75,[1]Poängberäkning!$A$3:$A$53,[1]Poängberäkning!$B$3:$B$53))</f>
        <v>0</v>
      </c>
      <c r="Q75" s="54">
        <v>3</v>
      </c>
      <c r="R75" s="55">
        <f>IF(Q75="",0,LOOKUP(Q75,[1]Poängberäkning!$A$3:$A$53,[1]Poängberäkning!$B$3:$B$53))</f>
        <v>70</v>
      </c>
      <c r="S75" s="67">
        <v>4</v>
      </c>
      <c r="T75" s="68">
        <f>IF(S75="",0,LOOKUP(S75,[1]Poängberäkning!$A$3:$A$53,[1]Poängberäkning!$B$3:$B$53))</f>
        <v>60</v>
      </c>
      <c r="U75" s="67">
        <v>2</v>
      </c>
      <c r="V75" s="68">
        <f>IF(U75="",0,LOOKUP(U75,[1]Poängberäkning!$A$3:$A$53,[1]Poängberäkning!$B$3:$B$53))</f>
        <v>80</v>
      </c>
      <c r="W75" s="54">
        <v>3</v>
      </c>
      <c r="X75" s="55">
        <f>IF(W75="",0,LOOKUP(W75,[1]Poängberäkning!$A$3:$A$53,[1]Poängberäkning!$B$3:$B$53))</f>
        <v>70</v>
      </c>
      <c r="Y75" s="54">
        <v>99</v>
      </c>
      <c r="Z75" s="55">
        <f>IF(Y75="",0,LOOKUP(Y75,[1]Poängberäkning!$A$3:$A$53,[1]Poängberäkning!$B$3:$B$53))</f>
        <v>0</v>
      </c>
      <c r="AA75" s="67">
        <v>2</v>
      </c>
      <c r="AB75" s="68">
        <f>IF(AA75="",0,LOOKUP(AA75,[1]Poängberäkning!$A$3:$A$53,[1]Poängberäkning!$B$3:$B$53))</f>
        <v>80</v>
      </c>
      <c r="AC75" s="67">
        <v>2</v>
      </c>
      <c r="AD75" s="68">
        <f>IF(AC75="",0,LOOKUP(AC75,[1]Poängberäkning!$A$3:$A$53,[1]Poängberäkning!$B$3:$B$53))</f>
        <v>80</v>
      </c>
      <c r="AE75" s="54">
        <v>4</v>
      </c>
      <c r="AF75" s="55">
        <f>IF(AE75="",0,LOOKUP(AE75,[1]Poängberäkning!$A$3:$A$53,[1]Poängberäkning!$B$3:$B$53))</f>
        <v>60</v>
      </c>
      <c r="AG75" s="54">
        <v>3</v>
      </c>
      <c r="AH75" s="55">
        <f>IF(AG75="",0,LOOKUP(AG75,[1]Poängberäkning!$A$3:$A$53,[1]Poängberäkning!$B$3:$B$53))</f>
        <v>70</v>
      </c>
      <c r="AI75" s="88"/>
      <c r="AJ75" s="50">
        <f>LARGE(($H75,$J75,$L75,$N75,$P75,$R75,$X75,$Z75,$AB75,$AD75,$T75,$V75,$AF75,$AH75),1)</f>
        <v>100</v>
      </c>
      <c r="AK75" s="50">
        <f>LARGE(($H75,$J75,$L75,$N75,$P75,$R75,$X75,$Z75,$AB75,$AD75,$T75,$V75,$AF75,$AH75),2)</f>
        <v>80</v>
      </c>
      <c r="AL75" s="50">
        <f>LARGE(($H75,$J75,$L75,$N75,$P75,$R75,$X75,$Z75,$AB75,$AD75,$T75,$V75,$AF75,$AH75),3)</f>
        <v>80</v>
      </c>
      <c r="AM75" s="50">
        <f>LARGE(($H75,$J75,$L75,$N75,$P75,$R75,$X75,$Z75,$AB75,$AD75,$T75,$V75,$AF75,$AH75),4)</f>
        <v>80</v>
      </c>
      <c r="AN75" s="50">
        <f>LARGE(($H75,$J75,$L75,$N75,$P75,$R75,$X75,$Z75,$AB75,$AD75,$T75,$V75,$AF75,$AH75),5)</f>
        <v>80</v>
      </c>
      <c r="AO75" s="50">
        <f>LARGE(($H75,$J75,$L75,$N75,$P75,$R75,$X75,$Z75,$AB75,$AD75,$T75,$V75,$AF75,$AH75),6)</f>
        <v>70</v>
      </c>
      <c r="AP75" s="50">
        <f>LARGE(($H75,$J75,$L75,$N75,$P75,$R75,$X75,$Z75,$AB75,$AD75,$T75,$V75,$AF75,$AH75),7)</f>
        <v>70</v>
      </c>
      <c r="AQ75" s="91">
        <f>LARGE(($H75,$J75,$L75,$N75,$P75,$R75,$X75,$Z75,$AB75,$AD75,$T75,$V75,$AF75,$AH75),8)</f>
        <v>70</v>
      </c>
      <c r="AR75" s="91">
        <f>LARGE(($H75,$J75,$L75,$N75,$P75,$R75,$X75,$Z75,$AB75,$AD75,$T75,$V75,$AF75,$AH75),9)</f>
        <v>60</v>
      </c>
      <c r="AS75" s="91">
        <f>LARGE(($H75,$J75,$L75,$N75,$P75,$R75,$X75,$Z75,$AB75,$AD75,$T75,$V75,$AF75,$AH75),10)</f>
        <v>60</v>
      </c>
      <c r="AT75" s="91">
        <f>LARGE(($H75,$J75,$L75,$N75,$P75,$R75,$X75,$Z75,$AB75,$AD75,$T75,$V75,$AF75,$AH75),11)</f>
        <v>50</v>
      </c>
      <c r="AU75" s="91">
        <f>LARGE(($H75,$J75,$L75,$N75,$P75,$R75,$X75,$Z75,$AB75,$AD75,$T75,$V75,$AF75,$AH75),12)</f>
        <v>0</v>
      </c>
      <c r="AV75" s="91">
        <f>LARGE(($H75,$J75,$L75,$N75,$P75,$R75,$X75,$Z75,$AB75,$AD75,$T75,$V75,$AF75,$AH75),13)</f>
        <v>0</v>
      </c>
      <c r="AW75" s="95">
        <f>LARGE(($H75,$J75,$L75,$N75,$P75,$R75,$X75,$Z75,$AB75,$AD75,$T75,$V75,$AF75,$AH75),14)</f>
        <v>0</v>
      </c>
    </row>
    <row r="76" spans="1:49" x14ac:dyDescent="0.25">
      <c r="A76" s="59" t="s">
        <v>1234</v>
      </c>
      <c r="B76" s="92">
        <v>5</v>
      </c>
      <c r="C76" s="51" t="s">
        <v>220</v>
      </c>
      <c r="D76" s="75">
        <v>2008</v>
      </c>
      <c r="E76" s="77" t="s">
        <v>143</v>
      </c>
      <c r="F76" s="102">
        <f>SUM(AJ76:AP76)</f>
        <v>530</v>
      </c>
      <c r="G76" s="54">
        <v>1</v>
      </c>
      <c r="H76" s="55">
        <f>IF(G76="",0,LOOKUP(G76,[1]Poängberäkning!$A$3:$A$53,[1]Poängberäkning!$B$3:$B$53))</f>
        <v>100</v>
      </c>
      <c r="I76" s="54">
        <v>3</v>
      </c>
      <c r="J76" s="55">
        <f>IF(I76="",0,LOOKUP(I76,[1]Poängberäkning!$A$3:$A$53,[1]Poängberäkning!$B$3:$B$53))</f>
        <v>70</v>
      </c>
      <c r="K76" s="67">
        <v>2</v>
      </c>
      <c r="L76" s="68">
        <f>IF(K76="",0,LOOKUP(K76,[1]Poängberäkning!$A$3:$A$53,[1]Poängberäkning!$B$3:$B$53))</f>
        <v>80</v>
      </c>
      <c r="M76" s="67">
        <v>5</v>
      </c>
      <c r="N76" s="68">
        <f>IF(M76="",0,LOOKUP(M76,[1]Poängberäkning!$A$3:$A$53,[1]Poängberäkning!$B$3:$B$53))</f>
        <v>55</v>
      </c>
      <c r="O76" s="54">
        <v>99</v>
      </c>
      <c r="P76" s="55">
        <f>IF(O76="",0,LOOKUP(O76,[1]Poängberäkning!$A$3:$A$53,[1]Poängberäkning!$B$3:$B$53))</f>
        <v>0</v>
      </c>
      <c r="Q76" s="54">
        <v>4</v>
      </c>
      <c r="R76" s="55">
        <f>IF(Q76="",0,LOOKUP(Q76,[1]Poängberäkning!$A$3:$A$53,[1]Poängberäkning!$B$3:$B$53))</f>
        <v>60</v>
      </c>
      <c r="S76" s="67"/>
      <c r="T76" s="68">
        <f>IF(S76="",0,LOOKUP(S76,[1]Poängberäkning!$A$3:$A$53,[1]Poängberäkning!$B$3:$B$53))</f>
        <v>0</v>
      </c>
      <c r="U76" s="67"/>
      <c r="V76" s="68">
        <f>IF(U76="",0,LOOKUP(U76,[1]Poängberäkning!$A$3:$A$53,[1]Poängberäkning!$B$3:$B$53))</f>
        <v>0</v>
      </c>
      <c r="W76" s="54">
        <v>4</v>
      </c>
      <c r="X76" s="55">
        <f>IF(W76="",0,LOOKUP(W76,[1]Poängberäkning!$A$3:$A$53,[1]Poängberäkning!$B$3:$B$53))</f>
        <v>60</v>
      </c>
      <c r="Y76" s="54">
        <v>2</v>
      </c>
      <c r="Z76" s="55">
        <f>IF(Y76="",0,LOOKUP(Y76,[1]Poängberäkning!$A$3:$A$53,[1]Poängberäkning!$B$3:$B$53))</f>
        <v>80</v>
      </c>
      <c r="AA76" s="67">
        <v>4</v>
      </c>
      <c r="AB76" s="68">
        <f>IF(AA76="",0,LOOKUP(AA76,[1]Poängberäkning!$A$3:$A$53,[1]Poängberäkning!$B$3:$B$53))</f>
        <v>60</v>
      </c>
      <c r="AC76" s="67">
        <v>4</v>
      </c>
      <c r="AD76" s="68">
        <f>IF(AC76="",0,LOOKUP(AC76,[1]Poängberäkning!$A$3:$A$53,[1]Poängberäkning!$B$3:$B$53))</f>
        <v>60</v>
      </c>
      <c r="AE76" s="54">
        <v>2</v>
      </c>
      <c r="AF76" s="55">
        <f>IF(AE76="",0,LOOKUP(AE76,[1]Poängberäkning!$A$3:$A$53,[1]Poängberäkning!$B$3:$B$53))</f>
        <v>80</v>
      </c>
      <c r="AG76" s="54">
        <v>99</v>
      </c>
      <c r="AH76" s="55">
        <f>IF(AG76="",0,LOOKUP(AG76,[1]Poängberäkning!$A$3:$A$53,[1]Poängberäkning!$B$3:$B$53))</f>
        <v>0</v>
      </c>
      <c r="AI76" s="88"/>
      <c r="AJ76" s="50">
        <f>LARGE(($H76,$J76,$L76,$N76,$P76,$R76,$X76,$Z76,$AB76,$AD76,$T76,$V76,$AF76,$AH76),1)</f>
        <v>100</v>
      </c>
      <c r="AK76" s="50">
        <f>LARGE(($H76,$J76,$L76,$N76,$P76,$R76,$X76,$Z76,$AB76,$AD76,$T76,$V76,$AF76,$AH76),2)</f>
        <v>80</v>
      </c>
      <c r="AL76" s="50">
        <f>LARGE(($H76,$J76,$L76,$N76,$P76,$R76,$X76,$Z76,$AB76,$AD76,$T76,$V76,$AF76,$AH76),3)</f>
        <v>80</v>
      </c>
      <c r="AM76" s="50">
        <f>LARGE(($H76,$J76,$L76,$N76,$P76,$R76,$X76,$Z76,$AB76,$AD76,$T76,$V76,$AF76,$AH76),4)</f>
        <v>80</v>
      </c>
      <c r="AN76" s="50">
        <f>LARGE(($H76,$J76,$L76,$N76,$P76,$R76,$X76,$Z76,$AB76,$AD76,$T76,$V76,$AF76,$AH76),5)</f>
        <v>70</v>
      </c>
      <c r="AO76" s="50">
        <f>LARGE(($H76,$J76,$L76,$N76,$P76,$R76,$X76,$Z76,$AB76,$AD76,$T76,$V76,$AF76,$AH76),6)</f>
        <v>60</v>
      </c>
      <c r="AP76" s="50">
        <f>LARGE(($H76,$J76,$L76,$N76,$P76,$R76,$X76,$Z76,$AB76,$AD76,$T76,$V76,$AF76,$AH76),7)</f>
        <v>60</v>
      </c>
      <c r="AQ76" s="91">
        <f>LARGE(($H76,$J76,$L76,$N76,$P76,$R76,$X76,$Z76,$AB76,$AD76,$T76,$V76,$AF76,$AH76),8)</f>
        <v>60</v>
      </c>
      <c r="AR76" s="91">
        <f>LARGE(($H76,$J76,$L76,$N76,$P76,$R76,$X76,$Z76,$AB76,$AD76,$T76,$V76,$AF76,$AH76),9)</f>
        <v>60</v>
      </c>
      <c r="AS76" s="91">
        <f>LARGE(($H76,$J76,$L76,$N76,$P76,$R76,$X76,$Z76,$AB76,$AD76,$T76,$V76,$AF76,$AH76),10)</f>
        <v>55</v>
      </c>
      <c r="AT76" s="91">
        <f>LARGE(($H76,$J76,$L76,$N76,$P76,$R76,$X76,$Z76,$AB76,$AD76,$T76,$V76,$AF76,$AH76),11)</f>
        <v>0</v>
      </c>
      <c r="AU76" s="91">
        <f>LARGE(($H76,$J76,$L76,$N76,$P76,$R76,$X76,$Z76,$AB76,$AD76,$T76,$V76,$AF76,$AH76),12)</f>
        <v>0</v>
      </c>
      <c r="AV76" s="91">
        <f>LARGE(($H76,$J76,$L76,$N76,$P76,$R76,$X76,$Z76,$AB76,$AD76,$T76,$V76,$AF76,$AH76),13)</f>
        <v>0</v>
      </c>
      <c r="AW76" s="95">
        <f>LARGE(($H76,$J76,$L76,$N76,$P76,$R76,$X76,$Z76,$AB76,$AD76,$T76,$V76,$AF76,$AH76),14)</f>
        <v>0</v>
      </c>
    </row>
    <row r="77" spans="1:49" x14ac:dyDescent="0.25">
      <c r="A77" s="59" t="s">
        <v>1234</v>
      </c>
      <c r="B77" s="92">
        <v>6</v>
      </c>
      <c r="C77" s="51" t="s">
        <v>249</v>
      </c>
      <c r="D77" s="75">
        <v>2008</v>
      </c>
      <c r="E77" s="77" t="s">
        <v>143</v>
      </c>
      <c r="F77" s="102">
        <f>SUM(AJ77:AP77)</f>
        <v>423</v>
      </c>
      <c r="G77" s="54">
        <v>5</v>
      </c>
      <c r="H77" s="55">
        <f>IF(G77="",0,LOOKUP(G77,[1]Poängberäkning!$A$3:$A$53,[1]Poängberäkning!$B$3:$B$53))</f>
        <v>55</v>
      </c>
      <c r="I77" s="54">
        <v>7</v>
      </c>
      <c r="J77" s="55">
        <f>IF(I77="",0,LOOKUP(I77,[1]Poängberäkning!$A$3:$A$53,[1]Poängberäkning!$B$3:$B$53))</f>
        <v>48</v>
      </c>
      <c r="K77" s="67">
        <v>99</v>
      </c>
      <c r="L77" s="68">
        <f>IF(K77="",0,LOOKUP(K77,[1]Poängberäkning!$A$3:$A$53,[1]Poängberäkning!$B$3:$B$53))</f>
        <v>0</v>
      </c>
      <c r="M77" s="67">
        <v>6</v>
      </c>
      <c r="N77" s="68">
        <f>IF(M77="",0,LOOKUP(M77,[1]Poängberäkning!$A$3:$A$53,[1]Poängberäkning!$B$3:$B$53))</f>
        <v>50</v>
      </c>
      <c r="O77" s="54">
        <v>99</v>
      </c>
      <c r="P77" s="55">
        <f>IF(O77="",0,LOOKUP(O77,[1]Poängberäkning!$A$3:$A$53,[1]Poängberäkning!$B$3:$B$53))</f>
        <v>0</v>
      </c>
      <c r="Q77" s="54">
        <v>2</v>
      </c>
      <c r="R77" s="55">
        <f>IF(Q77="",0,LOOKUP(Q77,[1]Poängberäkning!$A$3:$A$53,[1]Poängberäkning!$B$3:$B$53))</f>
        <v>80</v>
      </c>
      <c r="S77" s="67">
        <v>7</v>
      </c>
      <c r="T77" s="68">
        <f>IF(S77="",0,LOOKUP(S77,[1]Poängberäkning!$A$3:$A$53,[1]Poängberäkning!$B$3:$B$53))</f>
        <v>48</v>
      </c>
      <c r="U77" s="67">
        <v>8</v>
      </c>
      <c r="V77" s="68">
        <f>IF(U77="",0,LOOKUP(U77,[1]Poängberäkning!$A$3:$A$53,[1]Poängberäkning!$B$3:$B$53))</f>
        <v>46</v>
      </c>
      <c r="W77" s="54">
        <v>99</v>
      </c>
      <c r="X77" s="55">
        <f>IF(W77="",0,LOOKUP(W77,[1]Poängberäkning!$A$3:$A$53,[1]Poängberäkning!$B$3:$B$53))</f>
        <v>0</v>
      </c>
      <c r="Y77" s="54">
        <v>99</v>
      </c>
      <c r="Z77" s="55">
        <f>IF(Y77="",0,LOOKUP(Y77,[1]Poängberäkning!$A$3:$A$53,[1]Poängberäkning!$B$3:$B$53))</f>
        <v>0</v>
      </c>
      <c r="AA77" s="67">
        <v>5</v>
      </c>
      <c r="AB77" s="68">
        <f>IF(AA77="",0,LOOKUP(AA77,[1]Poängberäkning!$A$3:$A$53,[1]Poängberäkning!$B$3:$B$53))</f>
        <v>55</v>
      </c>
      <c r="AC77" s="67">
        <v>5</v>
      </c>
      <c r="AD77" s="68">
        <f>IF(AC77="",0,LOOKUP(AC77,[1]Poängberäkning!$A$3:$A$53,[1]Poängberäkning!$B$3:$B$53))</f>
        <v>55</v>
      </c>
      <c r="AE77" s="54">
        <v>99</v>
      </c>
      <c r="AF77" s="55">
        <f>IF(AE77="",0,LOOKUP(AE77,[1]Poängberäkning!$A$3:$A$53,[1]Poängberäkning!$B$3:$B$53))</f>
        <v>0</v>
      </c>
      <c r="AG77" s="54">
        <v>2</v>
      </c>
      <c r="AH77" s="55">
        <f>IF(AG77="",0,LOOKUP(AG77,[1]Poängberäkning!$A$3:$A$53,[1]Poängberäkning!$B$3:$B$53))</f>
        <v>80</v>
      </c>
      <c r="AI77" s="88"/>
      <c r="AJ77" s="50">
        <f>LARGE(($H77,$J77,$L77,$N77,$P77,$R77,$X77,$Z77,$AB77,$AD77,$T77,$V77,$AF77,$AH77),1)</f>
        <v>80</v>
      </c>
      <c r="AK77" s="50">
        <f>LARGE(($H77,$J77,$L77,$N77,$P77,$R77,$X77,$Z77,$AB77,$AD77,$T77,$V77,$AF77,$AH77),2)</f>
        <v>80</v>
      </c>
      <c r="AL77" s="50">
        <f>LARGE(($H77,$J77,$L77,$N77,$P77,$R77,$X77,$Z77,$AB77,$AD77,$T77,$V77,$AF77,$AH77),3)</f>
        <v>55</v>
      </c>
      <c r="AM77" s="50">
        <f>LARGE(($H77,$J77,$L77,$N77,$P77,$R77,$X77,$Z77,$AB77,$AD77,$T77,$V77,$AF77,$AH77),4)</f>
        <v>55</v>
      </c>
      <c r="AN77" s="50">
        <f>LARGE(($H77,$J77,$L77,$N77,$P77,$R77,$X77,$Z77,$AB77,$AD77,$T77,$V77,$AF77,$AH77),5)</f>
        <v>55</v>
      </c>
      <c r="AO77" s="50">
        <f>LARGE(($H77,$J77,$L77,$N77,$P77,$R77,$X77,$Z77,$AB77,$AD77,$T77,$V77,$AF77,$AH77),6)</f>
        <v>50</v>
      </c>
      <c r="AP77" s="50">
        <f>LARGE(($H77,$J77,$L77,$N77,$P77,$R77,$X77,$Z77,$AB77,$AD77,$T77,$V77,$AF77,$AH77),7)</f>
        <v>48</v>
      </c>
      <c r="AQ77" s="91">
        <f>LARGE(($H77,$J77,$L77,$N77,$P77,$R77,$X77,$Z77,$AB77,$AD77,$T77,$V77,$AF77,$AH77),8)</f>
        <v>48</v>
      </c>
      <c r="AR77" s="91">
        <f>LARGE(($H77,$J77,$L77,$N77,$P77,$R77,$X77,$Z77,$AB77,$AD77,$T77,$V77,$AF77,$AH77),9)</f>
        <v>46</v>
      </c>
      <c r="AS77" s="91">
        <f>LARGE(($H77,$J77,$L77,$N77,$P77,$R77,$X77,$Z77,$AB77,$AD77,$T77,$V77,$AF77,$AH77),10)</f>
        <v>0</v>
      </c>
      <c r="AT77" s="91">
        <f>LARGE(($H77,$J77,$L77,$N77,$P77,$R77,$X77,$Z77,$AB77,$AD77,$T77,$V77,$AF77,$AH77),11)</f>
        <v>0</v>
      </c>
      <c r="AU77" s="91">
        <f>LARGE(($H77,$J77,$L77,$N77,$P77,$R77,$X77,$Z77,$AB77,$AD77,$T77,$V77,$AF77,$AH77),12)</f>
        <v>0</v>
      </c>
      <c r="AV77" s="91">
        <f>LARGE(($H77,$J77,$L77,$N77,$P77,$R77,$X77,$Z77,$AB77,$AD77,$T77,$V77,$AF77,$AH77),13)</f>
        <v>0</v>
      </c>
      <c r="AW77" s="95">
        <f>LARGE(($H77,$J77,$L77,$N77,$P77,$R77,$X77,$Z77,$AB77,$AD77,$T77,$V77,$AF77,$AH77),14)</f>
        <v>0</v>
      </c>
    </row>
    <row r="78" spans="1:49" x14ac:dyDescent="0.25">
      <c r="A78" s="59" t="s">
        <v>1234</v>
      </c>
      <c r="B78" s="92">
        <v>7</v>
      </c>
      <c r="C78" s="51" t="s">
        <v>254</v>
      </c>
      <c r="D78" s="75">
        <v>2008</v>
      </c>
      <c r="E78" s="77" t="s">
        <v>143</v>
      </c>
      <c r="F78" s="102">
        <f>SUM(AJ78:AP78)</f>
        <v>423</v>
      </c>
      <c r="G78" s="54">
        <v>6</v>
      </c>
      <c r="H78" s="55">
        <f>IF(G78="",0,LOOKUP(G78,[1]Poängberäkning!$A$3:$A$53,[1]Poängberäkning!$B$3:$B$53))</f>
        <v>50</v>
      </c>
      <c r="I78" s="54">
        <v>8</v>
      </c>
      <c r="J78" s="55">
        <f>IF(I78="",0,LOOKUP(I78,[1]Poängberäkning!$A$3:$A$53,[1]Poängberäkning!$B$3:$B$53))</f>
        <v>46</v>
      </c>
      <c r="K78" s="67">
        <v>7</v>
      </c>
      <c r="L78" s="68">
        <f>IF(K78="",0,LOOKUP(K78,[1]Poängberäkning!$A$3:$A$53,[1]Poängberäkning!$B$3:$B$53))</f>
        <v>48</v>
      </c>
      <c r="M78" s="67"/>
      <c r="N78" s="68">
        <f>IF(M78="",0,LOOKUP(M78,[1]Poängberäkning!$A$3:$A$53,[1]Poängberäkning!$B$3:$B$53))</f>
        <v>0</v>
      </c>
      <c r="O78" s="54"/>
      <c r="P78" s="55">
        <f>IF(O78="",0,LOOKUP(O78,[1]Poängberäkning!$A$3:$A$53,[1]Poängberäkning!$B$3:$B$53))</f>
        <v>0</v>
      </c>
      <c r="Q78" s="54"/>
      <c r="R78" s="55">
        <f>IF(Q78="",0,LOOKUP(Q78,[1]Poängberäkning!$A$3:$A$53,[1]Poängberäkning!$B$3:$B$53))</f>
        <v>0</v>
      </c>
      <c r="S78" s="67">
        <v>8</v>
      </c>
      <c r="T78" s="68">
        <f>IF(S78="",0,LOOKUP(S78,[1]Poängberäkning!$A$3:$A$53,[1]Poängberäkning!$B$3:$B$53))</f>
        <v>46</v>
      </c>
      <c r="U78" s="67">
        <v>9</v>
      </c>
      <c r="V78" s="68">
        <f>IF(U78="",0,LOOKUP(U78,[1]Poängberäkning!$A$3:$A$53,[1]Poängberäkning!$B$3:$B$53))</f>
        <v>44</v>
      </c>
      <c r="W78" s="54">
        <v>5</v>
      </c>
      <c r="X78" s="55">
        <f>IF(W78="",0,LOOKUP(W78,[1]Poängberäkning!$A$3:$A$53,[1]Poängberäkning!$B$3:$B$53))</f>
        <v>55</v>
      </c>
      <c r="Y78" s="54">
        <v>3</v>
      </c>
      <c r="Z78" s="55">
        <f>IF(Y78="",0,LOOKUP(Y78,[1]Poängberäkning!$A$3:$A$53,[1]Poängberäkning!$B$3:$B$53))</f>
        <v>70</v>
      </c>
      <c r="AA78" s="67">
        <v>3</v>
      </c>
      <c r="AB78" s="68">
        <f>IF(AA78="",0,LOOKUP(AA78,[1]Poängberäkning!$A$3:$A$53,[1]Poängberäkning!$B$3:$B$53))</f>
        <v>70</v>
      </c>
      <c r="AC78" s="67">
        <v>3</v>
      </c>
      <c r="AD78" s="68">
        <f>IF(AC78="",0,LOOKUP(AC78,[1]Poängberäkning!$A$3:$A$53,[1]Poängberäkning!$B$3:$B$53))</f>
        <v>70</v>
      </c>
      <c r="AE78" s="54">
        <v>99</v>
      </c>
      <c r="AF78" s="55">
        <f>IF(AE78="",0,LOOKUP(AE78,[1]Poängberäkning!$A$3:$A$53,[1]Poängberäkning!$B$3:$B$53))</f>
        <v>0</v>
      </c>
      <c r="AG78" s="54">
        <v>4</v>
      </c>
      <c r="AH78" s="55">
        <f>IF(AG78="",0,LOOKUP(AG78,[1]Poängberäkning!$A$3:$A$53,[1]Poängberäkning!$B$3:$B$53))</f>
        <v>60</v>
      </c>
      <c r="AI78" s="88"/>
      <c r="AJ78" s="50">
        <f>LARGE(($H78,$J78,$L78,$N78,$P78,$R78,$X78,$Z78,$AB78,$AD78,$T78,$V78,$AF78,$AH78),1)</f>
        <v>70</v>
      </c>
      <c r="AK78" s="50">
        <f>LARGE(($H78,$J78,$L78,$N78,$P78,$R78,$X78,$Z78,$AB78,$AD78,$T78,$V78,$AF78,$AH78),2)</f>
        <v>70</v>
      </c>
      <c r="AL78" s="50">
        <f>LARGE(($H78,$J78,$L78,$N78,$P78,$R78,$X78,$Z78,$AB78,$AD78,$T78,$V78,$AF78,$AH78),3)</f>
        <v>70</v>
      </c>
      <c r="AM78" s="50">
        <f>LARGE(($H78,$J78,$L78,$N78,$P78,$R78,$X78,$Z78,$AB78,$AD78,$T78,$V78,$AF78,$AH78),4)</f>
        <v>60</v>
      </c>
      <c r="AN78" s="50">
        <f>LARGE(($H78,$J78,$L78,$N78,$P78,$R78,$X78,$Z78,$AB78,$AD78,$T78,$V78,$AF78,$AH78),5)</f>
        <v>55</v>
      </c>
      <c r="AO78" s="50">
        <f>LARGE(($H78,$J78,$L78,$N78,$P78,$R78,$X78,$Z78,$AB78,$AD78,$T78,$V78,$AF78,$AH78),6)</f>
        <v>50</v>
      </c>
      <c r="AP78" s="50">
        <f>LARGE(($H78,$J78,$L78,$N78,$P78,$R78,$X78,$Z78,$AB78,$AD78,$T78,$V78,$AF78,$AH78),7)</f>
        <v>48</v>
      </c>
      <c r="AQ78" s="91">
        <f>LARGE(($H78,$J78,$L78,$N78,$P78,$R78,$X78,$Z78,$AB78,$AD78,$T78,$V78,$AF78,$AH78),8)</f>
        <v>46</v>
      </c>
      <c r="AR78" s="91">
        <f>LARGE(($H78,$J78,$L78,$N78,$P78,$R78,$X78,$Z78,$AB78,$AD78,$T78,$V78,$AF78,$AH78),9)</f>
        <v>46</v>
      </c>
      <c r="AS78" s="91">
        <f>LARGE(($H78,$J78,$L78,$N78,$P78,$R78,$X78,$Z78,$AB78,$AD78,$T78,$V78,$AF78,$AH78),10)</f>
        <v>44</v>
      </c>
      <c r="AT78" s="91">
        <f>LARGE(($H78,$J78,$L78,$N78,$P78,$R78,$X78,$Z78,$AB78,$AD78,$T78,$V78,$AF78,$AH78),11)</f>
        <v>0</v>
      </c>
      <c r="AU78" s="91">
        <f>LARGE(($H78,$J78,$L78,$N78,$P78,$R78,$X78,$Z78,$AB78,$AD78,$T78,$V78,$AF78,$AH78),12)</f>
        <v>0</v>
      </c>
      <c r="AV78" s="91">
        <f>LARGE(($H78,$J78,$L78,$N78,$P78,$R78,$X78,$Z78,$AB78,$AD78,$T78,$V78,$AF78,$AH78),13)</f>
        <v>0</v>
      </c>
      <c r="AW78" s="95">
        <f>LARGE(($H78,$J78,$L78,$N78,$P78,$R78,$X78,$Z78,$AB78,$AD78,$T78,$V78,$AF78,$AH78),14)</f>
        <v>0</v>
      </c>
    </row>
    <row r="79" spans="1:49" x14ac:dyDescent="0.25">
      <c r="A79" s="59" t="s">
        <v>1234</v>
      </c>
      <c r="B79" s="92">
        <v>8</v>
      </c>
      <c r="C79" s="51" t="s">
        <v>240</v>
      </c>
      <c r="D79" s="75">
        <v>2008</v>
      </c>
      <c r="E79" s="77" t="s">
        <v>170</v>
      </c>
      <c r="F79" s="102">
        <f>SUM(AJ79:AP79)</f>
        <v>420</v>
      </c>
      <c r="G79" s="54">
        <v>4</v>
      </c>
      <c r="H79" s="55">
        <f>IF(G79="",0,LOOKUP(G79,[1]Poängberäkning!$A$3:$A$53,[1]Poängberäkning!$B$3:$B$53))</f>
        <v>60</v>
      </c>
      <c r="I79" s="54">
        <v>6</v>
      </c>
      <c r="J79" s="55">
        <f>IF(I79="",0,LOOKUP(I79,[1]Poängberäkning!$A$3:$A$53,[1]Poängberäkning!$B$3:$B$53))</f>
        <v>50</v>
      </c>
      <c r="K79" s="67">
        <v>3</v>
      </c>
      <c r="L79" s="68">
        <f>IF(K79="",0,LOOKUP(K79,[1]Poängberäkning!$A$3:$A$53,[1]Poängberäkning!$B$3:$B$53))</f>
        <v>70</v>
      </c>
      <c r="M79" s="67">
        <v>4</v>
      </c>
      <c r="N79" s="68">
        <f>IF(M79="",0,LOOKUP(M79,[1]Poängberäkning!$A$3:$A$53,[1]Poängberäkning!$B$3:$B$53))</f>
        <v>60</v>
      </c>
      <c r="O79" s="54">
        <v>99</v>
      </c>
      <c r="P79" s="55">
        <f>IF(O79="",0,LOOKUP(O79,[1]Poängberäkning!$A$3:$A$53,[1]Poängberäkning!$B$3:$B$53))</f>
        <v>0</v>
      </c>
      <c r="Q79" s="54">
        <v>99</v>
      </c>
      <c r="R79" s="55">
        <f>IF(Q79="",0,LOOKUP(Q79,[1]Poängberäkning!$A$3:$A$53,[1]Poängberäkning!$B$3:$B$53))</f>
        <v>0</v>
      </c>
      <c r="S79" s="67">
        <v>3</v>
      </c>
      <c r="T79" s="68">
        <f>IF(S79="",0,LOOKUP(S79,[1]Poängberäkning!$A$3:$A$53,[1]Poängberäkning!$B$3:$B$53))</f>
        <v>70</v>
      </c>
      <c r="U79" s="67">
        <v>4</v>
      </c>
      <c r="V79" s="68">
        <f>IF(U79="",0,LOOKUP(U79,[1]Poängberäkning!$A$3:$A$53,[1]Poängberäkning!$B$3:$B$53))</f>
        <v>60</v>
      </c>
      <c r="W79" s="54">
        <v>99</v>
      </c>
      <c r="X79" s="55">
        <f>IF(W79="",0,LOOKUP(W79,[1]Poängberäkning!$A$3:$A$53,[1]Poängberäkning!$B$3:$B$53))</f>
        <v>0</v>
      </c>
      <c r="Y79" s="54">
        <v>99</v>
      </c>
      <c r="Z79" s="55">
        <f>IF(Y79="",0,LOOKUP(Y79,[1]Poängberäkning!$A$3:$A$53,[1]Poängberäkning!$B$3:$B$53))</f>
        <v>0</v>
      </c>
      <c r="AA79" s="67">
        <v>99</v>
      </c>
      <c r="AB79" s="68">
        <f>IF(AA79="",0,LOOKUP(AA79,[1]Poängberäkning!$A$3:$A$53,[1]Poängberäkning!$B$3:$B$53))</f>
        <v>0</v>
      </c>
      <c r="AC79" s="67">
        <v>6</v>
      </c>
      <c r="AD79" s="68">
        <f>IF(AC79="",0,LOOKUP(AC79,[1]Poängberäkning!$A$3:$A$53,[1]Poängberäkning!$B$3:$B$53))</f>
        <v>50</v>
      </c>
      <c r="AE79" s="54">
        <v>99</v>
      </c>
      <c r="AF79" s="55">
        <f>IF(AE79="",0,LOOKUP(AE79,[1]Poängberäkning!$A$3:$A$53,[1]Poängberäkning!$B$3:$B$53))</f>
        <v>0</v>
      </c>
      <c r="AG79" s="54">
        <v>99</v>
      </c>
      <c r="AH79" s="55">
        <f>IF(AG79="",0,LOOKUP(AG79,[1]Poängberäkning!$A$3:$A$53,[1]Poängberäkning!$B$3:$B$53))</f>
        <v>0</v>
      </c>
      <c r="AI79" s="88"/>
      <c r="AJ79" s="50">
        <f>LARGE(($H79,$J79,$L79,$N79,$P79,$R79,$X79,$Z79,$AB79,$AD79,$T79,$V79,$AF79,$AH79),1)</f>
        <v>70</v>
      </c>
      <c r="AK79" s="50">
        <f>LARGE(($H79,$J79,$L79,$N79,$P79,$R79,$X79,$Z79,$AB79,$AD79,$T79,$V79,$AF79,$AH79),2)</f>
        <v>70</v>
      </c>
      <c r="AL79" s="50">
        <f>LARGE(($H79,$J79,$L79,$N79,$P79,$R79,$X79,$Z79,$AB79,$AD79,$T79,$V79,$AF79,$AH79),3)</f>
        <v>60</v>
      </c>
      <c r="AM79" s="50">
        <f>LARGE(($H79,$J79,$L79,$N79,$P79,$R79,$X79,$Z79,$AB79,$AD79,$T79,$V79,$AF79,$AH79),4)</f>
        <v>60</v>
      </c>
      <c r="AN79" s="50">
        <f>LARGE(($H79,$J79,$L79,$N79,$P79,$R79,$X79,$Z79,$AB79,$AD79,$T79,$V79,$AF79,$AH79),5)</f>
        <v>60</v>
      </c>
      <c r="AO79" s="50">
        <f>LARGE(($H79,$J79,$L79,$N79,$P79,$R79,$X79,$Z79,$AB79,$AD79,$T79,$V79,$AF79,$AH79),6)</f>
        <v>50</v>
      </c>
      <c r="AP79" s="50">
        <f>LARGE(($H79,$J79,$L79,$N79,$P79,$R79,$X79,$Z79,$AB79,$AD79,$T79,$V79,$AF79,$AH79),7)</f>
        <v>50</v>
      </c>
      <c r="AQ79" s="91">
        <f>LARGE(($H79,$J79,$L79,$N79,$P79,$R79,$X79,$Z79,$AB79,$AD79,$T79,$V79,$AF79,$AH79),8)</f>
        <v>0</v>
      </c>
      <c r="AR79" s="91">
        <f>LARGE(($H79,$J79,$L79,$N79,$P79,$R79,$X79,$Z79,$AB79,$AD79,$T79,$V79,$AF79,$AH79),9)</f>
        <v>0</v>
      </c>
      <c r="AS79" s="91">
        <f>LARGE(($H79,$J79,$L79,$N79,$P79,$R79,$X79,$Z79,$AB79,$AD79,$T79,$V79,$AF79,$AH79),10)</f>
        <v>0</v>
      </c>
      <c r="AT79" s="91">
        <f>LARGE(($H79,$J79,$L79,$N79,$P79,$R79,$X79,$Z79,$AB79,$AD79,$T79,$V79,$AF79,$AH79),11)</f>
        <v>0</v>
      </c>
      <c r="AU79" s="91">
        <f>LARGE(($H79,$J79,$L79,$N79,$P79,$R79,$X79,$Z79,$AB79,$AD79,$T79,$V79,$AF79,$AH79),12)</f>
        <v>0</v>
      </c>
      <c r="AV79" s="91">
        <f>LARGE(($H79,$J79,$L79,$N79,$P79,$R79,$X79,$Z79,$AB79,$AD79,$T79,$V79,$AF79,$AH79),13)</f>
        <v>0</v>
      </c>
      <c r="AW79" s="95">
        <f>LARGE(($H79,$J79,$L79,$N79,$P79,$R79,$X79,$Z79,$AB79,$AD79,$T79,$V79,$AF79,$AH79),14)</f>
        <v>0</v>
      </c>
    </row>
    <row r="80" spans="1:49" x14ac:dyDescent="0.25">
      <c r="A80" s="59" t="s">
        <v>1234</v>
      </c>
      <c r="B80" s="92">
        <v>9</v>
      </c>
      <c r="C80" s="51" t="s">
        <v>270</v>
      </c>
      <c r="D80" s="75">
        <v>2008</v>
      </c>
      <c r="E80" s="77" t="s">
        <v>137</v>
      </c>
      <c r="F80" s="102">
        <f>SUM(AJ80:AP80)</f>
        <v>386</v>
      </c>
      <c r="G80" s="54">
        <v>7</v>
      </c>
      <c r="H80" s="55">
        <f>IF(G80="",0,LOOKUP(G80,[1]Poängberäkning!$A$3:$A$53,[1]Poängberäkning!$B$3:$B$53))</f>
        <v>48</v>
      </c>
      <c r="I80" s="54">
        <v>9</v>
      </c>
      <c r="J80" s="55">
        <f>IF(I80="",0,LOOKUP(I80,[1]Poängberäkning!$A$3:$A$53,[1]Poängberäkning!$B$3:$B$53))</f>
        <v>44</v>
      </c>
      <c r="K80" s="67"/>
      <c r="L80" s="68">
        <f>IF(K80="",0,LOOKUP(K80,[1]Poängberäkning!$A$3:$A$53,[1]Poängberäkning!$B$3:$B$53))</f>
        <v>0</v>
      </c>
      <c r="M80" s="67"/>
      <c r="N80" s="68">
        <f>IF(M80="",0,LOOKUP(M80,[1]Poängberäkning!$A$3:$A$53,[1]Poängberäkning!$B$3:$B$53))</f>
        <v>0</v>
      </c>
      <c r="O80" s="54">
        <v>3</v>
      </c>
      <c r="P80" s="55">
        <f>IF(O80="",0,LOOKUP(O80,[1]Poängberäkning!$A$3:$A$53,[1]Poängberäkning!$B$3:$B$53))</f>
        <v>70</v>
      </c>
      <c r="Q80" s="54">
        <v>5</v>
      </c>
      <c r="R80" s="55">
        <f>IF(Q80="",0,LOOKUP(Q80,[1]Poängberäkning!$A$3:$A$53,[1]Poängberäkning!$B$3:$B$53))</f>
        <v>55</v>
      </c>
      <c r="S80" s="67">
        <v>5</v>
      </c>
      <c r="T80" s="68">
        <f>IF(S80="",0,LOOKUP(S80,[1]Poängberäkning!$A$3:$A$53,[1]Poängberäkning!$B$3:$B$53))</f>
        <v>55</v>
      </c>
      <c r="U80" s="67">
        <v>6</v>
      </c>
      <c r="V80" s="68">
        <f>IF(U80="",0,LOOKUP(U80,[1]Poängberäkning!$A$3:$A$53,[1]Poängberäkning!$B$3:$B$53))</f>
        <v>50</v>
      </c>
      <c r="W80" s="54">
        <v>7</v>
      </c>
      <c r="X80" s="55">
        <f>IF(W80="",0,LOOKUP(W80,[1]Poängberäkning!$A$3:$A$53,[1]Poängberäkning!$B$3:$B$53))</f>
        <v>48</v>
      </c>
      <c r="Y80" s="54">
        <v>4</v>
      </c>
      <c r="Z80" s="55">
        <f>IF(Y80="",0,LOOKUP(Y80,[1]Poängberäkning!$A$3:$A$53,[1]Poängberäkning!$B$3:$B$53))</f>
        <v>60</v>
      </c>
      <c r="AA80" s="67"/>
      <c r="AB80" s="68">
        <f>IF(AA80="",0,LOOKUP(AA80,[1]Poängberäkning!$A$3:$A$53,[1]Poängberäkning!$B$3:$B$53))</f>
        <v>0</v>
      </c>
      <c r="AC80" s="67"/>
      <c r="AD80" s="68">
        <f>IF(AC80="",0,LOOKUP(AC80,[1]Poängberäkning!$A$3:$A$53,[1]Poängberäkning!$B$3:$B$53))</f>
        <v>0</v>
      </c>
      <c r="AE80" s="54"/>
      <c r="AF80" s="55">
        <f>IF(AE80="",0,LOOKUP(AE80,[1]Poängberäkning!$A$3:$A$53,[1]Poängberäkning!$B$3:$B$53))</f>
        <v>0</v>
      </c>
      <c r="AG80" s="54"/>
      <c r="AH80" s="55">
        <f>IF(AG80="",0,LOOKUP(AG80,[1]Poängberäkning!$A$3:$A$53,[1]Poängberäkning!$B$3:$B$53))</f>
        <v>0</v>
      </c>
      <c r="AI80" s="88"/>
      <c r="AJ80" s="50">
        <f>LARGE(($H80,$J80,$L80,$N80,$P80,$R80,$X80,$Z80,$AB80,$AD80,$T80,$V80,$AF80,$AH80),1)</f>
        <v>70</v>
      </c>
      <c r="AK80" s="50">
        <f>LARGE(($H80,$J80,$L80,$N80,$P80,$R80,$X80,$Z80,$AB80,$AD80,$T80,$V80,$AF80,$AH80),2)</f>
        <v>60</v>
      </c>
      <c r="AL80" s="50">
        <f>LARGE(($H80,$J80,$L80,$N80,$P80,$R80,$X80,$Z80,$AB80,$AD80,$T80,$V80,$AF80,$AH80),3)</f>
        <v>55</v>
      </c>
      <c r="AM80" s="50">
        <f>LARGE(($H80,$J80,$L80,$N80,$P80,$R80,$X80,$Z80,$AB80,$AD80,$T80,$V80,$AF80,$AH80),4)</f>
        <v>55</v>
      </c>
      <c r="AN80" s="50">
        <f>LARGE(($H80,$J80,$L80,$N80,$P80,$R80,$X80,$Z80,$AB80,$AD80,$T80,$V80,$AF80,$AH80),5)</f>
        <v>50</v>
      </c>
      <c r="AO80" s="50">
        <f>LARGE(($H80,$J80,$L80,$N80,$P80,$R80,$X80,$Z80,$AB80,$AD80,$T80,$V80,$AF80,$AH80),6)</f>
        <v>48</v>
      </c>
      <c r="AP80" s="50">
        <f>LARGE(($H80,$J80,$L80,$N80,$P80,$R80,$X80,$Z80,$AB80,$AD80,$T80,$V80,$AF80,$AH80),7)</f>
        <v>48</v>
      </c>
      <c r="AQ80" s="91">
        <f>LARGE(($H80,$J80,$L80,$N80,$P80,$R80,$X80,$Z80,$AB80,$AD80,$T80,$V80,$AF80,$AH80),8)</f>
        <v>44</v>
      </c>
      <c r="AR80" s="91">
        <f>LARGE(($H80,$J80,$L80,$N80,$P80,$R80,$X80,$Z80,$AB80,$AD80,$T80,$V80,$AF80,$AH80),9)</f>
        <v>0</v>
      </c>
      <c r="AS80" s="91">
        <f>LARGE(($H80,$J80,$L80,$N80,$P80,$R80,$X80,$Z80,$AB80,$AD80,$T80,$V80,$AF80,$AH80),10)</f>
        <v>0</v>
      </c>
      <c r="AT80" s="91">
        <f>LARGE(($H80,$J80,$L80,$N80,$P80,$R80,$X80,$Z80,$AB80,$AD80,$T80,$V80,$AF80,$AH80),11)</f>
        <v>0</v>
      </c>
      <c r="AU80" s="91">
        <f>LARGE(($H80,$J80,$L80,$N80,$P80,$R80,$X80,$Z80,$AB80,$AD80,$T80,$V80,$AF80,$AH80),12)</f>
        <v>0</v>
      </c>
      <c r="AV80" s="91">
        <f>LARGE(($H80,$J80,$L80,$N80,$P80,$R80,$X80,$Z80,$AB80,$AD80,$T80,$V80,$AF80,$AH80),13)</f>
        <v>0</v>
      </c>
      <c r="AW80" s="95">
        <f>LARGE(($H80,$J80,$L80,$N80,$P80,$R80,$X80,$Z80,$AB80,$AD80,$T80,$V80,$AF80,$AH80),14)</f>
        <v>0</v>
      </c>
    </row>
    <row r="81" spans="1:49" x14ac:dyDescent="0.25">
      <c r="A81" s="59" t="s">
        <v>1234</v>
      </c>
      <c r="B81" s="92">
        <v>10</v>
      </c>
      <c r="C81" s="51" t="s">
        <v>289</v>
      </c>
      <c r="D81" s="75">
        <v>2008</v>
      </c>
      <c r="E81" s="77" t="s">
        <v>143</v>
      </c>
      <c r="F81" s="102">
        <f>SUM(AJ81:AP81)</f>
        <v>351</v>
      </c>
      <c r="G81" s="54">
        <v>10</v>
      </c>
      <c r="H81" s="55">
        <f>IF(G81="",0,LOOKUP(G81,[1]Poängberäkning!$A$3:$A$53,[1]Poängberäkning!$B$3:$B$53))</f>
        <v>42</v>
      </c>
      <c r="I81" s="54">
        <v>12</v>
      </c>
      <c r="J81" s="55">
        <f>IF(I81="",0,LOOKUP(I81,[1]Poängberäkning!$A$3:$A$53,[1]Poängberäkning!$B$3:$B$53))</f>
        <v>39</v>
      </c>
      <c r="K81" s="67">
        <v>9</v>
      </c>
      <c r="L81" s="68">
        <f>IF(K81="",0,LOOKUP(K81,[1]Poängberäkning!$A$3:$A$53,[1]Poängberäkning!$B$3:$B$53))</f>
        <v>44</v>
      </c>
      <c r="M81" s="67">
        <v>8</v>
      </c>
      <c r="N81" s="68">
        <f>IF(M81="",0,LOOKUP(M81,[1]Poängberäkning!$A$3:$A$53,[1]Poängberäkning!$B$3:$B$53))</f>
        <v>46</v>
      </c>
      <c r="O81" s="54">
        <v>99</v>
      </c>
      <c r="P81" s="55">
        <f>IF(O81="",0,LOOKUP(O81,[1]Poängberäkning!$A$3:$A$53,[1]Poängberäkning!$B$3:$B$53))</f>
        <v>0</v>
      </c>
      <c r="Q81" s="54">
        <v>9</v>
      </c>
      <c r="R81" s="55">
        <f>IF(Q81="",0,LOOKUP(Q81,[1]Poängberäkning!$A$3:$A$53,[1]Poängberäkning!$B$3:$B$53))</f>
        <v>44</v>
      </c>
      <c r="S81" s="67">
        <v>10</v>
      </c>
      <c r="T81" s="68">
        <f>IF(S81="",0,LOOKUP(S81,[1]Poängberäkning!$A$3:$A$53,[1]Poängberäkning!$B$3:$B$53))</f>
        <v>42</v>
      </c>
      <c r="U81" s="67">
        <v>12</v>
      </c>
      <c r="V81" s="68">
        <f>IF(U81="",0,LOOKUP(U81,[1]Poängberäkning!$A$3:$A$53,[1]Poängberäkning!$B$3:$B$53))</f>
        <v>39</v>
      </c>
      <c r="W81" s="54">
        <v>8</v>
      </c>
      <c r="X81" s="55">
        <f>IF(W81="",0,LOOKUP(W81,[1]Poängberäkning!$A$3:$A$53,[1]Poängberäkning!$B$3:$B$53))</f>
        <v>46</v>
      </c>
      <c r="Y81" s="54">
        <v>5</v>
      </c>
      <c r="Z81" s="55">
        <f>IF(Y81="",0,LOOKUP(Y81,[1]Poängberäkning!$A$3:$A$53,[1]Poängberäkning!$B$3:$B$53))</f>
        <v>55</v>
      </c>
      <c r="AA81" s="67">
        <v>7</v>
      </c>
      <c r="AB81" s="68">
        <f>IF(AA81="",0,LOOKUP(AA81,[1]Poängberäkning!$A$3:$A$53,[1]Poängberäkning!$B$3:$B$53))</f>
        <v>48</v>
      </c>
      <c r="AC81" s="67">
        <v>8</v>
      </c>
      <c r="AD81" s="68">
        <f>IF(AC81="",0,LOOKUP(AC81,[1]Poängberäkning!$A$3:$A$53,[1]Poängberäkning!$B$3:$B$53))</f>
        <v>46</v>
      </c>
      <c r="AE81" s="54">
        <v>5</v>
      </c>
      <c r="AF81" s="55">
        <f>IF(AE81="",0,LOOKUP(AE81,[1]Poängberäkning!$A$3:$A$53,[1]Poängberäkning!$B$3:$B$53))</f>
        <v>55</v>
      </c>
      <c r="AG81" s="54">
        <v>5</v>
      </c>
      <c r="AH81" s="55">
        <f>IF(AG81="",0,LOOKUP(AG81,[1]Poängberäkning!$A$3:$A$53,[1]Poängberäkning!$B$3:$B$53))</f>
        <v>55</v>
      </c>
      <c r="AI81" s="88"/>
      <c r="AJ81" s="50">
        <f>LARGE(($H81,$J81,$L81,$N81,$P81,$R81,$X81,$Z81,$AB81,$AD81,$T81,$V81,$AF81,$AH81),1)</f>
        <v>55</v>
      </c>
      <c r="AK81" s="50">
        <f>LARGE(($H81,$J81,$L81,$N81,$P81,$R81,$X81,$Z81,$AB81,$AD81,$T81,$V81,$AF81,$AH81),2)</f>
        <v>55</v>
      </c>
      <c r="AL81" s="50">
        <f>LARGE(($H81,$J81,$L81,$N81,$P81,$R81,$X81,$Z81,$AB81,$AD81,$T81,$V81,$AF81,$AH81),3)</f>
        <v>55</v>
      </c>
      <c r="AM81" s="50">
        <f>LARGE(($H81,$J81,$L81,$N81,$P81,$R81,$X81,$Z81,$AB81,$AD81,$T81,$V81,$AF81,$AH81),4)</f>
        <v>48</v>
      </c>
      <c r="AN81" s="50">
        <f>LARGE(($H81,$J81,$L81,$N81,$P81,$R81,$X81,$Z81,$AB81,$AD81,$T81,$V81,$AF81,$AH81),5)</f>
        <v>46</v>
      </c>
      <c r="AO81" s="50">
        <f>LARGE(($H81,$J81,$L81,$N81,$P81,$R81,$X81,$Z81,$AB81,$AD81,$T81,$V81,$AF81,$AH81),6)</f>
        <v>46</v>
      </c>
      <c r="AP81" s="50">
        <f>LARGE(($H81,$J81,$L81,$N81,$P81,$R81,$X81,$Z81,$AB81,$AD81,$T81,$V81,$AF81,$AH81),7)</f>
        <v>46</v>
      </c>
      <c r="AQ81" s="91">
        <f>LARGE(($H81,$J81,$L81,$N81,$P81,$R81,$X81,$Z81,$AB81,$AD81,$T81,$V81,$AF81,$AH81),8)</f>
        <v>44</v>
      </c>
      <c r="AR81" s="91">
        <f>LARGE(($H81,$J81,$L81,$N81,$P81,$R81,$X81,$Z81,$AB81,$AD81,$T81,$V81,$AF81,$AH81),9)</f>
        <v>44</v>
      </c>
      <c r="AS81" s="91">
        <f>LARGE(($H81,$J81,$L81,$N81,$P81,$R81,$X81,$Z81,$AB81,$AD81,$T81,$V81,$AF81,$AH81),10)</f>
        <v>42</v>
      </c>
      <c r="AT81" s="91">
        <f>LARGE(($H81,$J81,$L81,$N81,$P81,$R81,$X81,$Z81,$AB81,$AD81,$T81,$V81,$AF81,$AH81),11)</f>
        <v>42</v>
      </c>
      <c r="AU81" s="91">
        <f>LARGE(($H81,$J81,$L81,$N81,$P81,$R81,$X81,$Z81,$AB81,$AD81,$T81,$V81,$AF81,$AH81),12)</f>
        <v>39</v>
      </c>
      <c r="AV81" s="91">
        <f>LARGE(($H81,$J81,$L81,$N81,$P81,$R81,$X81,$Z81,$AB81,$AD81,$T81,$V81,$AF81,$AH81),13)</f>
        <v>39</v>
      </c>
      <c r="AW81" s="95">
        <f>LARGE(($H81,$J81,$L81,$N81,$P81,$R81,$X81,$Z81,$AB81,$AD81,$T81,$V81,$AF81,$AH81),14)</f>
        <v>0</v>
      </c>
    </row>
    <row r="82" spans="1:49" x14ac:dyDescent="0.25">
      <c r="A82" s="59" t="s">
        <v>1234</v>
      </c>
      <c r="B82" s="92">
        <v>11</v>
      </c>
      <c r="C82" s="51" t="s">
        <v>545</v>
      </c>
      <c r="D82" s="75">
        <v>2008</v>
      </c>
      <c r="E82" s="77" t="s">
        <v>204</v>
      </c>
      <c r="F82" s="102">
        <f>SUM(AJ82:AP82)</f>
        <v>345</v>
      </c>
      <c r="G82" s="54"/>
      <c r="H82" s="55">
        <f>IF(G82="",0,LOOKUP(G82,[1]Poängberäkning!$A$3:$A$53,[1]Poängberäkning!$B$3:$B$53))</f>
        <v>0</v>
      </c>
      <c r="I82" s="54"/>
      <c r="J82" s="55">
        <f>IF(I82="",0,LOOKUP(I82,[1]Poängberäkning!$A$3:$A$53,[1]Poängberäkning!$B$3:$B$53))</f>
        <v>0</v>
      </c>
      <c r="K82" s="67">
        <v>8</v>
      </c>
      <c r="L82" s="68">
        <f>IF(K82="",0,LOOKUP(K82,[1]Poängberäkning!$A$3:$A$53,[1]Poängberäkning!$B$3:$B$53))</f>
        <v>46</v>
      </c>
      <c r="M82" s="67">
        <v>7</v>
      </c>
      <c r="N82" s="68">
        <f>IF(M82="",0,LOOKUP(M82,[1]Poängberäkning!$A$3:$A$53,[1]Poängberäkning!$B$3:$B$53))</f>
        <v>48</v>
      </c>
      <c r="O82" s="54">
        <v>5</v>
      </c>
      <c r="P82" s="55">
        <f>IF(O82="",0,LOOKUP(O82,[1]Poängberäkning!$A$3:$A$53,[1]Poängberäkning!$B$3:$B$53))</f>
        <v>55</v>
      </c>
      <c r="Q82" s="54">
        <v>8</v>
      </c>
      <c r="R82" s="55">
        <f>IF(Q82="",0,LOOKUP(Q82,[1]Poängberäkning!$A$3:$A$53,[1]Poängberäkning!$B$3:$B$53))</f>
        <v>46</v>
      </c>
      <c r="S82" s="67">
        <v>6</v>
      </c>
      <c r="T82" s="68">
        <f>IF(S82="",0,LOOKUP(S82,[1]Poängberäkning!$A$3:$A$53,[1]Poängberäkning!$B$3:$B$53))</f>
        <v>50</v>
      </c>
      <c r="U82" s="67">
        <v>7</v>
      </c>
      <c r="V82" s="68">
        <f>IF(U82="",0,LOOKUP(U82,[1]Poängberäkning!$A$3:$A$53,[1]Poängberäkning!$B$3:$B$53))</f>
        <v>48</v>
      </c>
      <c r="W82" s="54"/>
      <c r="X82" s="55">
        <f>IF(W82="",0,LOOKUP(W82,[1]Poängberäkning!$A$3:$A$53,[1]Poängberäkning!$B$3:$B$53))</f>
        <v>0</v>
      </c>
      <c r="Y82" s="54"/>
      <c r="Z82" s="55">
        <f>IF(Y82="",0,LOOKUP(Y82,[1]Poängberäkning!$A$3:$A$53,[1]Poängberäkning!$B$3:$B$53))</f>
        <v>0</v>
      </c>
      <c r="AA82" s="67">
        <v>6</v>
      </c>
      <c r="AB82" s="68">
        <f>IF(AA82="",0,LOOKUP(AA82,[1]Poängberäkning!$A$3:$A$53,[1]Poängberäkning!$B$3:$B$53))</f>
        <v>50</v>
      </c>
      <c r="AC82" s="67">
        <v>7</v>
      </c>
      <c r="AD82" s="68">
        <f>IF(AC82="",0,LOOKUP(AC82,[1]Poängberäkning!$A$3:$A$53,[1]Poängberäkning!$B$3:$B$53))</f>
        <v>48</v>
      </c>
      <c r="AE82" s="54"/>
      <c r="AF82" s="55">
        <f>IF(AE82="",0,LOOKUP(AE82,[1]Poängberäkning!$A$3:$A$53,[1]Poängberäkning!$B$3:$B$53))</f>
        <v>0</v>
      </c>
      <c r="AG82" s="54"/>
      <c r="AH82" s="55">
        <f>IF(AG82="",0,LOOKUP(AG82,[1]Poängberäkning!$A$3:$A$53,[1]Poängberäkning!$B$3:$B$53))</f>
        <v>0</v>
      </c>
      <c r="AI82" s="88"/>
      <c r="AJ82" s="50">
        <f>LARGE(($H82,$J82,$L82,$N82,$P82,$R82,$X82,$Z82,$AB82,$AD82,$T82,$V82,$AF82,$AH82),1)</f>
        <v>55</v>
      </c>
      <c r="AK82" s="50">
        <f>LARGE(($H82,$J82,$L82,$N82,$P82,$R82,$X82,$Z82,$AB82,$AD82,$T82,$V82,$AF82,$AH82),2)</f>
        <v>50</v>
      </c>
      <c r="AL82" s="50">
        <f>LARGE(($H82,$J82,$L82,$N82,$P82,$R82,$X82,$Z82,$AB82,$AD82,$T82,$V82,$AF82,$AH82),3)</f>
        <v>50</v>
      </c>
      <c r="AM82" s="50">
        <f>LARGE(($H82,$J82,$L82,$N82,$P82,$R82,$X82,$Z82,$AB82,$AD82,$T82,$V82,$AF82,$AH82),4)</f>
        <v>48</v>
      </c>
      <c r="AN82" s="50">
        <f>LARGE(($H82,$J82,$L82,$N82,$P82,$R82,$X82,$Z82,$AB82,$AD82,$T82,$V82,$AF82,$AH82),5)</f>
        <v>48</v>
      </c>
      <c r="AO82" s="50">
        <f>LARGE(($H82,$J82,$L82,$N82,$P82,$R82,$X82,$Z82,$AB82,$AD82,$T82,$V82,$AF82,$AH82),6)</f>
        <v>48</v>
      </c>
      <c r="AP82" s="50">
        <f>LARGE(($H82,$J82,$L82,$N82,$P82,$R82,$X82,$Z82,$AB82,$AD82,$T82,$V82,$AF82,$AH82),7)</f>
        <v>46</v>
      </c>
      <c r="AQ82" s="91">
        <f>LARGE(($H82,$J82,$L82,$N82,$P82,$R82,$X82,$Z82,$AB82,$AD82,$T82,$V82,$AF82,$AH82),8)</f>
        <v>46</v>
      </c>
      <c r="AR82" s="91">
        <f>LARGE(($H82,$J82,$L82,$N82,$P82,$R82,$X82,$Z82,$AB82,$AD82,$T82,$V82,$AF82,$AH82),9)</f>
        <v>0</v>
      </c>
      <c r="AS82" s="91">
        <f>LARGE(($H82,$J82,$L82,$N82,$P82,$R82,$X82,$Z82,$AB82,$AD82,$T82,$V82,$AF82,$AH82),10)</f>
        <v>0</v>
      </c>
      <c r="AT82" s="91">
        <f>LARGE(($H82,$J82,$L82,$N82,$P82,$R82,$X82,$Z82,$AB82,$AD82,$T82,$V82,$AF82,$AH82),11)</f>
        <v>0</v>
      </c>
      <c r="AU82" s="91">
        <f>LARGE(($H82,$J82,$L82,$N82,$P82,$R82,$X82,$Z82,$AB82,$AD82,$T82,$V82,$AF82,$AH82),12)</f>
        <v>0</v>
      </c>
      <c r="AV82" s="91">
        <f>LARGE(($H82,$J82,$L82,$N82,$P82,$R82,$X82,$Z82,$AB82,$AD82,$T82,$V82,$AF82,$AH82),13)</f>
        <v>0</v>
      </c>
      <c r="AW82" s="95">
        <f>LARGE(($H82,$J82,$L82,$N82,$P82,$R82,$X82,$Z82,$AB82,$AD82,$T82,$V82,$AF82,$AH82),14)</f>
        <v>0</v>
      </c>
    </row>
    <row r="83" spans="1:49" x14ac:dyDescent="0.25">
      <c r="A83" s="59" t="s">
        <v>1234</v>
      </c>
      <c r="B83" s="92">
        <v>12</v>
      </c>
      <c r="C83" s="51" t="s">
        <v>284</v>
      </c>
      <c r="D83" s="75">
        <v>2008</v>
      </c>
      <c r="E83" s="77" t="s">
        <v>137</v>
      </c>
      <c r="F83" s="102">
        <f>SUM(AJ83:AP83)</f>
        <v>300</v>
      </c>
      <c r="G83" s="54">
        <v>9</v>
      </c>
      <c r="H83" s="55">
        <f>IF(G83="",0,LOOKUP(G83,[1]Poängberäkning!$A$3:$A$53,[1]Poängberäkning!$B$3:$B$53))</f>
        <v>44</v>
      </c>
      <c r="I83" s="54">
        <v>11</v>
      </c>
      <c r="J83" s="55">
        <f>IF(I83="",0,LOOKUP(I83,[1]Poängberäkning!$A$3:$A$53,[1]Poängberäkning!$B$3:$B$53))</f>
        <v>40</v>
      </c>
      <c r="K83" s="67">
        <v>10</v>
      </c>
      <c r="L83" s="68">
        <f>IF(K83="",0,LOOKUP(K83,[1]Poängberäkning!$A$3:$A$53,[1]Poängberäkning!$B$3:$B$53))</f>
        <v>42</v>
      </c>
      <c r="M83" s="67">
        <v>9</v>
      </c>
      <c r="N83" s="68">
        <f>IF(M83="",0,LOOKUP(M83,[1]Poängberäkning!$A$3:$A$53,[1]Poängberäkning!$B$3:$B$53))</f>
        <v>44</v>
      </c>
      <c r="O83" s="54">
        <v>99</v>
      </c>
      <c r="P83" s="55">
        <f>IF(O83="",0,LOOKUP(O83,[1]Poängberäkning!$A$3:$A$53,[1]Poängberäkning!$B$3:$B$53))</f>
        <v>0</v>
      </c>
      <c r="Q83" s="54">
        <v>6</v>
      </c>
      <c r="R83" s="55">
        <f>IF(Q83="",0,LOOKUP(Q83,[1]Poängberäkning!$A$3:$A$53,[1]Poängberäkning!$B$3:$B$53))</f>
        <v>50</v>
      </c>
      <c r="S83" s="67">
        <v>11</v>
      </c>
      <c r="T83" s="68">
        <f>IF(S83="",0,LOOKUP(S83,[1]Poängberäkning!$A$3:$A$53,[1]Poängberäkning!$B$3:$B$53))</f>
        <v>40</v>
      </c>
      <c r="U83" s="67">
        <v>11</v>
      </c>
      <c r="V83" s="68">
        <f>IF(U83="",0,LOOKUP(U83,[1]Poängberäkning!$A$3:$A$53,[1]Poängberäkning!$B$3:$B$53))</f>
        <v>40</v>
      </c>
      <c r="W83" s="54"/>
      <c r="X83" s="55">
        <f>IF(W83="",0,LOOKUP(W83,[1]Poängberäkning!$A$3:$A$53,[1]Poängberäkning!$B$3:$B$53))</f>
        <v>0</v>
      </c>
      <c r="Y83" s="54"/>
      <c r="Z83" s="55">
        <f>IF(Y83="",0,LOOKUP(Y83,[1]Poängberäkning!$A$3:$A$53,[1]Poängberäkning!$B$3:$B$53))</f>
        <v>0</v>
      </c>
      <c r="AA83" s="67"/>
      <c r="AB83" s="68">
        <f>IF(AA83="",0,LOOKUP(AA83,[1]Poängberäkning!$A$3:$A$53,[1]Poängberäkning!$B$3:$B$53))</f>
        <v>0</v>
      </c>
      <c r="AC83" s="67"/>
      <c r="AD83" s="68">
        <f>IF(AC83="",0,LOOKUP(AC83,[1]Poängberäkning!$A$3:$A$53,[1]Poängberäkning!$B$3:$B$53))</f>
        <v>0</v>
      </c>
      <c r="AE83" s="54"/>
      <c r="AF83" s="55">
        <f>IF(AE83="",0,LOOKUP(AE83,[1]Poängberäkning!$A$3:$A$53,[1]Poängberäkning!$B$3:$B$53))</f>
        <v>0</v>
      </c>
      <c r="AG83" s="54"/>
      <c r="AH83" s="55">
        <f>IF(AG83="",0,LOOKUP(AG83,[1]Poängberäkning!$A$3:$A$53,[1]Poängberäkning!$B$3:$B$53))</f>
        <v>0</v>
      </c>
      <c r="AI83" s="88"/>
      <c r="AJ83" s="50">
        <f>LARGE(($H83,$J83,$L83,$N83,$P83,$R83,$X83,$Z83,$AB83,$AD83,$T83,$V83,$AF83,$AH83),1)</f>
        <v>50</v>
      </c>
      <c r="AK83" s="50">
        <f>LARGE(($H83,$J83,$L83,$N83,$P83,$R83,$X83,$Z83,$AB83,$AD83,$T83,$V83,$AF83,$AH83),2)</f>
        <v>44</v>
      </c>
      <c r="AL83" s="50">
        <f>LARGE(($H83,$J83,$L83,$N83,$P83,$R83,$X83,$Z83,$AB83,$AD83,$T83,$V83,$AF83,$AH83),3)</f>
        <v>44</v>
      </c>
      <c r="AM83" s="50">
        <f>LARGE(($H83,$J83,$L83,$N83,$P83,$R83,$X83,$Z83,$AB83,$AD83,$T83,$V83,$AF83,$AH83),4)</f>
        <v>42</v>
      </c>
      <c r="AN83" s="50">
        <f>LARGE(($H83,$J83,$L83,$N83,$P83,$R83,$X83,$Z83,$AB83,$AD83,$T83,$V83,$AF83,$AH83),5)</f>
        <v>40</v>
      </c>
      <c r="AO83" s="50">
        <f>LARGE(($H83,$J83,$L83,$N83,$P83,$R83,$X83,$Z83,$AB83,$AD83,$T83,$V83,$AF83,$AH83),6)</f>
        <v>40</v>
      </c>
      <c r="AP83" s="50">
        <f>LARGE(($H83,$J83,$L83,$N83,$P83,$R83,$X83,$Z83,$AB83,$AD83,$T83,$V83,$AF83,$AH83),7)</f>
        <v>40</v>
      </c>
      <c r="AQ83" s="91">
        <f>LARGE(($H83,$J83,$L83,$N83,$P83,$R83,$X83,$Z83,$AB83,$AD83,$T83,$V83,$AF83,$AH83),8)</f>
        <v>0</v>
      </c>
      <c r="AR83" s="91">
        <f>LARGE(($H83,$J83,$L83,$N83,$P83,$R83,$X83,$Z83,$AB83,$AD83,$T83,$V83,$AF83,$AH83),9)</f>
        <v>0</v>
      </c>
      <c r="AS83" s="91">
        <f>LARGE(($H83,$J83,$L83,$N83,$P83,$R83,$X83,$Z83,$AB83,$AD83,$T83,$V83,$AF83,$AH83),10)</f>
        <v>0</v>
      </c>
      <c r="AT83" s="91">
        <f>LARGE(($H83,$J83,$L83,$N83,$P83,$R83,$X83,$Z83,$AB83,$AD83,$T83,$V83,$AF83,$AH83),11)</f>
        <v>0</v>
      </c>
      <c r="AU83" s="91">
        <f>LARGE(($H83,$J83,$L83,$N83,$P83,$R83,$X83,$Z83,$AB83,$AD83,$T83,$V83,$AF83,$AH83),12)</f>
        <v>0</v>
      </c>
      <c r="AV83" s="91">
        <f>LARGE(($H83,$J83,$L83,$N83,$P83,$R83,$X83,$Z83,$AB83,$AD83,$T83,$V83,$AF83,$AH83),13)</f>
        <v>0</v>
      </c>
      <c r="AW83" s="95">
        <f>LARGE(($H83,$J83,$L83,$N83,$P83,$R83,$X83,$Z83,$AB83,$AD83,$T83,$V83,$AF83,$AH83),14)</f>
        <v>0</v>
      </c>
    </row>
    <row r="84" spans="1:49" x14ac:dyDescent="0.25">
      <c r="A84" s="59" t="s">
        <v>1234</v>
      </c>
      <c r="B84" s="92">
        <v>13</v>
      </c>
      <c r="C84" s="51" t="s">
        <v>275</v>
      </c>
      <c r="D84" s="75">
        <v>2008</v>
      </c>
      <c r="E84" s="77" t="s">
        <v>137</v>
      </c>
      <c r="F84" s="102">
        <f>SUM(AJ84:AP84)</f>
        <v>282</v>
      </c>
      <c r="G84" s="54">
        <v>8</v>
      </c>
      <c r="H84" s="55">
        <f>IF(G84="",0,LOOKUP(G84,[1]Poängberäkning!$A$3:$A$53,[1]Poängberäkning!$B$3:$B$53))</f>
        <v>46</v>
      </c>
      <c r="I84" s="54">
        <v>10</v>
      </c>
      <c r="J84" s="55">
        <f>IF(I84="",0,LOOKUP(I84,[1]Poängberäkning!$A$3:$A$53,[1]Poängberäkning!$B$3:$B$53))</f>
        <v>42</v>
      </c>
      <c r="K84" s="67">
        <v>99</v>
      </c>
      <c r="L84" s="68">
        <f>IF(K84="",0,LOOKUP(K84,[1]Poängberäkning!$A$3:$A$53,[1]Poängberäkning!$B$3:$B$53))</f>
        <v>0</v>
      </c>
      <c r="M84" s="67"/>
      <c r="N84" s="68">
        <f>IF(M84="",0,LOOKUP(M84,[1]Poängberäkning!$A$3:$A$53,[1]Poängberäkning!$B$3:$B$53))</f>
        <v>0</v>
      </c>
      <c r="O84" s="54">
        <v>4</v>
      </c>
      <c r="P84" s="55">
        <f>IF(O84="",0,LOOKUP(O84,[1]Poängberäkning!$A$3:$A$53,[1]Poängberäkning!$B$3:$B$53))</f>
        <v>60</v>
      </c>
      <c r="Q84" s="54">
        <v>7</v>
      </c>
      <c r="R84" s="55">
        <f>IF(Q84="",0,LOOKUP(Q84,[1]Poängberäkning!$A$3:$A$53,[1]Poängberäkning!$B$3:$B$53))</f>
        <v>48</v>
      </c>
      <c r="S84" s="67">
        <v>9</v>
      </c>
      <c r="T84" s="68">
        <f>IF(S84="",0,LOOKUP(S84,[1]Poängberäkning!$A$3:$A$53,[1]Poängberäkning!$B$3:$B$53))</f>
        <v>44</v>
      </c>
      <c r="U84" s="67">
        <v>10</v>
      </c>
      <c r="V84" s="68">
        <f>IF(U84="",0,LOOKUP(U84,[1]Poängberäkning!$A$3:$A$53,[1]Poängberäkning!$B$3:$B$53))</f>
        <v>42</v>
      </c>
      <c r="W84" s="54"/>
      <c r="X84" s="55">
        <f>IF(W84="",0,LOOKUP(W84,[1]Poängberäkning!$A$3:$A$53,[1]Poängberäkning!$B$3:$B$53))</f>
        <v>0</v>
      </c>
      <c r="Y84" s="54"/>
      <c r="Z84" s="55">
        <f>IF(Y84="",0,LOOKUP(Y84,[1]Poängberäkning!$A$3:$A$53,[1]Poängberäkning!$B$3:$B$53))</f>
        <v>0</v>
      </c>
      <c r="AA84" s="67"/>
      <c r="AB84" s="68">
        <f>IF(AA84="",0,LOOKUP(AA84,[1]Poängberäkning!$A$3:$A$53,[1]Poängberäkning!$B$3:$B$53))</f>
        <v>0</v>
      </c>
      <c r="AC84" s="67"/>
      <c r="AD84" s="68">
        <f>IF(AC84="",0,LOOKUP(AC84,[1]Poängberäkning!$A$3:$A$53,[1]Poängberäkning!$B$3:$B$53))</f>
        <v>0</v>
      </c>
      <c r="AE84" s="54"/>
      <c r="AF84" s="55">
        <f>IF(AE84="",0,LOOKUP(AE84,[1]Poängberäkning!$A$3:$A$53,[1]Poängberäkning!$B$3:$B$53))</f>
        <v>0</v>
      </c>
      <c r="AG84" s="54"/>
      <c r="AH84" s="55">
        <f>IF(AG84="",0,LOOKUP(AG84,[1]Poängberäkning!$A$3:$A$53,[1]Poängberäkning!$B$3:$B$53))</f>
        <v>0</v>
      </c>
      <c r="AI84" s="88"/>
      <c r="AJ84" s="50">
        <f>LARGE(($H84,$J84,$L84,$N84,$P84,$R84,$X84,$Z84,$AB84,$AD84,$T84,$V84,$AF84,$AH84),1)</f>
        <v>60</v>
      </c>
      <c r="AK84" s="50">
        <f>LARGE(($H84,$J84,$L84,$N84,$P84,$R84,$X84,$Z84,$AB84,$AD84,$T84,$V84,$AF84,$AH84),2)</f>
        <v>48</v>
      </c>
      <c r="AL84" s="50">
        <f>LARGE(($H84,$J84,$L84,$N84,$P84,$R84,$X84,$Z84,$AB84,$AD84,$T84,$V84,$AF84,$AH84),3)</f>
        <v>46</v>
      </c>
      <c r="AM84" s="50">
        <f>LARGE(($H84,$J84,$L84,$N84,$P84,$R84,$X84,$Z84,$AB84,$AD84,$T84,$V84,$AF84,$AH84),4)</f>
        <v>44</v>
      </c>
      <c r="AN84" s="50">
        <f>LARGE(($H84,$J84,$L84,$N84,$P84,$R84,$X84,$Z84,$AB84,$AD84,$T84,$V84,$AF84,$AH84),5)</f>
        <v>42</v>
      </c>
      <c r="AO84" s="50">
        <f>LARGE(($H84,$J84,$L84,$N84,$P84,$R84,$X84,$Z84,$AB84,$AD84,$T84,$V84,$AF84,$AH84),6)</f>
        <v>42</v>
      </c>
      <c r="AP84" s="50">
        <f>LARGE(($H84,$J84,$L84,$N84,$P84,$R84,$X84,$Z84,$AB84,$AD84,$T84,$V84,$AF84,$AH84),7)</f>
        <v>0</v>
      </c>
      <c r="AQ84" s="91">
        <f>LARGE(($H84,$J84,$L84,$N84,$P84,$R84,$X84,$Z84,$AB84,$AD84,$T84,$V84,$AF84,$AH84),8)</f>
        <v>0</v>
      </c>
      <c r="AR84" s="91">
        <f>LARGE(($H84,$J84,$L84,$N84,$P84,$R84,$X84,$Z84,$AB84,$AD84,$T84,$V84,$AF84,$AH84),9)</f>
        <v>0</v>
      </c>
      <c r="AS84" s="91">
        <f>LARGE(($H84,$J84,$L84,$N84,$P84,$R84,$X84,$Z84,$AB84,$AD84,$T84,$V84,$AF84,$AH84),10)</f>
        <v>0</v>
      </c>
      <c r="AT84" s="91">
        <f>LARGE(($H84,$J84,$L84,$N84,$P84,$R84,$X84,$Z84,$AB84,$AD84,$T84,$V84,$AF84,$AH84),11)</f>
        <v>0</v>
      </c>
      <c r="AU84" s="91">
        <f>LARGE(($H84,$J84,$L84,$N84,$P84,$R84,$X84,$Z84,$AB84,$AD84,$T84,$V84,$AF84,$AH84),12)</f>
        <v>0</v>
      </c>
      <c r="AV84" s="91">
        <f>LARGE(($H84,$J84,$L84,$N84,$P84,$R84,$X84,$Z84,$AB84,$AD84,$T84,$V84,$AF84,$AH84),13)</f>
        <v>0</v>
      </c>
      <c r="AW84" s="95">
        <f>LARGE(($H84,$J84,$L84,$N84,$P84,$R84,$X84,$Z84,$AB84,$AD84,$T84,$V84,$AF84,$AH84),14)</f>
        <v>0</v>
      </c>
    </row>
    <row r="85" spans="1:49" x14ac:dyDescent="0.25">
      <c r="A85" s="59" t="s">
        <v>1234</v>
      </c>
      <c r="B85" s="92">
        <v>14</v>
      </c>
      <c r="C85" s="51" t="s">
        <v>1366</v>
      </c>
      <c r="D85" s="75">
        <v>2008</v>
      </c>
      <c r="E85" s="77" t="s">
        <v>143</v>
      </c>
      <c r="F85" s="102">
        <f>SUM(AJ85:AP85)</f>
        <v>0</v>
      </c>
      <c r="G85" s="54"/>
      <c r="H85" s="55">
        <f>IF(G85="",0,LOOKUP(G85,[1]Poängberäkning!$A$3:$A$53,[1]Poängberäkning!$B$3:$B$53))</f>
        <v>0</v>
      </c>
      <c r="I85" s="54"/>
      <c r="J85" s="55">
        <f>IF(I85="",0,LOOKUP(I85,[1]Poängberäkning!$A$3:$A$53,[1]Poängberäkning!$B$3:$B$53))</f>
        <v>0</v>
      </c>
      <c r="K85" s="67"/>
      <c r="L85" s="68">
        <f>IF(K85="",0,LOOKUP(K85,[1]Poängberäkning!$A$3:$A$53,[1]Poängberäkning!$B$3:$B$53))</f>
        <v>0</v>
      </c>
      <c r="M85" s="67"/>
      <c r="N85" s="68">
        <f>IF(M85="",0,LOOKUP(M85,[1]Poängberäkning!$A$3:$A$53,[1]Poängberäkning!$B$3:$B$53))</f>
        <v>0</v>
      </c>
      <c r="O85" s="54"/>
      <c r="P85" s="55">
        <f>IF(O85="",0,LOOKUP(O85,[1]Poängberäkning!$A$3:$A$53,[1]Poängberäkning!$B$3:$B$53))</f>
        <v>0</v>
      </c>
      <c r="Q85" s="54"/>
      <c r="R85" s="55">
        <f>IF(Q85="",0,LOOKUP(Q85,[1]Poängberäkning!$A$3:$A$53,[1]Poängberäkning!$B$3:$B$53))</f>
        <v>0</v>
      </c>
      <c r="S85" s="67"/>
      <c r="T85" s="68">
        <f>IF(S85="",0,LOOKUP(S85,[1]Poängberäkning!$A$3:$A$53,[1]Poängberäkning!$B$3:$B$53))</f>
        <v>0</v>
      </c>
      <c r="U85" s="67"/>
      <c r="V85" s="68">
        <f>IF(U85="",0,LOOKUP(U85,[1]Poängberäkning!$A$3:$A$53,[1]Poängberäkning!$B$3:$B$53))</f>
        <v>0</v>
      </c>
      <c r="W85" s="54">
        <v>99</v>
      </c>
      <c r="X85" s="55">
        <f>IF(W85="",0,LOOKUP(W85,[1]Poängberäkning!$A$3:$A$53,[1]Poängberäkning!$B$3:$B$53))</f>
        <v>0</v>
      </c>
      <c r="Y85" s="54"/>
      <c r="Z85" s="55">
        <f>IF(Y85="",0,LOOKUP(Y85,[1]Poängberäkning!$A$3:$A$53,[1]Poängberäkning!$B$3:$B$53))</f>
        <v>0</v>
      </c>
      <c r="AA85" s="67"/>
      <c r="AB85" s="68">
        <f>IF(AA85="",0,LOOKUP(AA85,[1]Poängberäkning!$A$3:$A$53,[1]Poängberäkning!$B$3:$B$53))</f>
        <v>0</v>
      </c>
      <c r="AC85" s="67"/>
      <c r="AD85" s="68">
        <f>IF(AC85="",0,LOOKUP(AC85,[1]Poängberäkning!$A$3:$A$53,[1]Poängberäkning!$B$3:$B$53))</f>
        <v>0</v>
      </c>
      <c r="AE85" s="54"/>
      <c r="AF85" s="55">
        <f>IF(AE85="",0,LOOKUP(AE85,[1]Poängberäkning!$A$3:$A$53,[1]Poängberäkning!$B$3:$B$53))</f>
        <v>0</v>
      </c>
      <c r="AG85" s="54"/>
      <c r="AH85" s="55">
        <f>IF(AG85="",0,LOOKUP(AG85,[1]Poängberäkning!$A$3:$A$53,[1]Poängberäkning!$B$3:$B$53))</f>
        <v>0</v>
      </c>
      <c r="AI85" s="88"/>
      <c r="AJ85" s="50">
        <f>LARGE(($H85,$J85,$L85,$N85,$P85,$R85,$X85,$Z85,$AB85,$AD85,$T85,$V85,$AF85,$AH85),1)</f>
        <v>0</v>
      </c>
      <c r="AK85" s="50">
        <f>LARGE(($H85,$J85,$L85,$N85,$P85,$R85,$X85,$Z85,$AB85,$AD85,$T85,$V85,$AF85,$AH85),2)</f>
        <v>0</v>
      </c>
      <c r="AL85" s="50">
        <f>LARGE(($H85,$J85,$L85,$N85,$P85,$R85,$X85,$Z85,$AB85,$AD85,$T85,$V85,$AF85,$AH85),3)</f>
        <v>0</v>
      </c>
      <c r="AM85" s="50">
        <f>LARGE(($H85,$J85,$L85,$N85,$P85,$R85,$X85,$Z85,$AB85,$AD85,$T85,$V85,$AF85,$AH85),4)</f>
        <v>0</v>
      </c>
      <c r="AN85" s="50">
        <f>LARGE(($H85,$J85,$L85,$N85,$P85,$R85,$X85,$Z85,$AB85,$AD85,$T85,$V85,$AF85,$AH85),5)</f>
        <v>0</v>
      </c>
      <c r="AO85" s="50">
        <f>LARGE(($H85,$J85,$L85,$N85,$P85,$R85,$X85,$Z85,$AB85,$AD85,$T85,$V85,$AF85,$AH85),6)</f>
        <v>0</v>
      </c>
      <c r="AP85" s="50">
        <f>LARGE(($H85,$J85,$L85,$N85,$P85,$R85,$X85,$Z85,$AB85,$AD85,$T85,$V85,$AF85,$AH85),7)</f>
        <v>0</v>
      </c>
      <c r="AQ85" s="91">
        <f>LARGE(($H85,$J85,$L85,$N85,$P85,$R85,$X85,$Z85,$AB85,$AD85,$T85,$V85,$AF85,$AH85),8)</f>
        <v>0</v>
      </c>
      <c r="AR85" s="91">
        <f>LARGE(($H85,$J85,$L85,$N85,$P85,$R85,$X85,$Z85,$AB85,$AD85,$T85,$V85,$AF85,$AH85),9)</f>
        <v>0</v>
      </c>
      <c r="AS85" s="91">
        <f>LARGE(($H85,$J85,$L85,$N85,$P85,$R85,$X85,$Z85,$AB85,$AD85,$T85,$V85,$AF85,$AH85),10)</f>
        <v>0</v>
      </c>
      <c r="AT85" s="91">
        <f>LARGE(($H85,$J85,$L85,$N85,$P85,$R85,$X85,$Z85,$AB85,$AD85,$T85,$V85,$AF85,$AH85),11)</f>
        <v>0</v>
      </c>
      <c r="AU85" s="91">
        <f>LARGE(($H85,$J85,$L85,$N85,$P85,$R85,$X85,$Z85,$AB85,$AD85,$T85,$V85,$AF85,$AH85),12)</f>
        <v>0</v>
      </c>
      <c r="AV85" s="91">
        <f>LARGE(($H85,$J85,$L85,$N85,$P85,$R85,$X85,$Z85,$AB85,$AD85,$T85,$V85,$AF85,$AH85),13)</f>
        <v>0</v>
      </c>
      <c r="AW85" s="95">
        <f>LARGE(($H85,$J85,$L85,$N85,$P85,$R85,$X85,$Z85,$AB85,$AD85,$T85,$V85,$AF85,$AH85),14)</f>
        <v>0</v>
      </c>
    </row>
    <row r="86" spans="1:49" x14ac:dyDescent="0.25">
      <c r="A86" s="79"/>
      <c r="B86" s="81"/>
      <c r="C86" s="80"/>
      <c r="D86" s="81"/>
      <c r="E86" s="82"/>
      <c r="F86" s="103"/>
      <c r="G86" s="83"/>
      <c r="H86" s="84"/>
      <c r="I86" s="83"/>
      <c r="J86" s="84"/>
      <c r="K86" s="83"/>
      <c r="L86" s="84"/>
      <c r="M86" s="83"/>
      <c r="N86" s="84"/>
      <c r="O86" s="83"/>
      <c r="P86" s="84"/>
      <c r="Q86" s="83"/>
      <c r="R86" s="84"/>
      <c r="S86" s="83"/>
      <c r="T86" s="84"/>
      <c r="U86" s="83"/>
      <c r="V86" s="84"/>
      <c r="W86" s="83"/>
      <c r="X86" s="84"/>
      <c r="Y86" s="83"/>
      <c r="Z86" s="84"/>
      <c r="AA86" s="83"/>
      <c r="AB86" s="84"/>
      <c r="AC86" s="83"/>
      <c r="AD86" s="84"/>
      <c r="AE86" s="83"/>
      <c r="AF86" s="84"/>
      <c r="AG86" s="83"/>
      <c r="AH86" s="84"/>
      <c r="AI86" s="88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7"/>
    </row>
    <row r="87" spans="1:49" x14ac:dyDescent="0.25">
      <c r="A87" s="59" t="s">
        <v>1235</v>
      </c>
      <c r="B87" s="92">
        <v>1</v>
      </c>
      <c r="C87" s="51" t="s">
        <v>398</v>
      </c>
      <c r="D87" s="75">
        <v>2007</v>
      </c>
      <c r="E87" s="77" t="s">
        <v>204</v>
      </c>
      <c r="F87" s="102">
        <f>SUM(AJ87:AP87)</f>
        <v>700</v>
      </c>
      <c r="G87" s="54">
        <v>1</v>
      </c>
      <c r="H87" s="55">
        <f>IF(G87="",0,LOOKUP(G87,[1]Poängberäkning!$A$3:$A$53,[1]Poängberäkning!$B$3:$B$53))</f>
        <v>100</v>
      </c>
      <c r="I87" s="54">
        <v>1</v>
      </c>
      <c r="J87" s="55">
        <f>IF(I87="",0,LOOKUP(I87,[1]Poängberäkning!$A$3:$A$53,[1]Poängberäkning!$B$3:$B$53))</f>
        <v>100</v>
      </c>
      <c r="K87" s="67">
        <v>1</v>
      </c>
      <c r="L87" s="68">
        <f>IF(K87="",0,LOOKUP(K87,[1]Poängberäkning!$A$3:$A$53,[1]Poängberäkning!$B$3:$B$53))</f>
        <v>100</v>
      </c>
      <c r="M87" s="67">
        <v>2</v>
      </c>
      <c r="N87" s="68">
        <f>IF(M87="",0,LOOKUP(M87,[1]Poängberäkning!$A$3:$A$53,[1]Poängberäkning!$B$3:$B$53))</f>
        <v>80</v>
      </c>
      <c r="O87" s="54">
        <v>1</v>
      </c>
      <c r="P87" s="55">
        <f>IF(O87="",0,LOOKUP(O87,[1]Poängberäkning!$A$3:$A$53,[1]Poängberäkning!$B$3:$B$53))</f>
        <v>100</v>
      </c>
      <c r="Q87" s="54">
        <v>99</v>
      </c>
      <c r="R87" s="55">
        <f>IF(Q87="",0,LOOKUP(Q87,[1]Poängberäkning!$A$3:$A$53,[1]Poängberäkning!$B$3:$B$53))</f>
        <v>0</v>
      </c>
      <c r="S87" s="67">
        <v>1</v>
      </c>
      <c r="T87" s="68">
        <f>IF(S87="",0,LOOKUP(S87,[1]Poängberäkning!$A$3:$A$53,[1]Poängberäkning!$B$3:$B$53))</f>
        <v>100</v>
      </c>
      <c r="U87" s="67">
        <v>2</v>
      </c>
      <c r="V87" s="68">
        <f>IF(U87="",0,LOOKUP(U87,[1]Poängberäkning!$A$3:$A$53,[1]Poängberäkning!$B$3:$B$53))</f>
        <v>80</v>
      </c>
      <c r="W87" s="54">
        <v>1</v>
      </c>
      <c r="X87" s="55">
        <f>IF(W87="",0,LOOKUP(W87,[1]Poängberäkning!$A$3:$A$53,[1]Poängberäkning!$B$3:$B$53))</f>
        <v>100</v>
      </c>
      <c r="Y87" s="54">
        <v>1</v>
      </c>
      <c r="Z87" s="55">
        <f>IF(Y87="",0,LOOKUP(Y87,[1]Poängberäkning!$A$3:$A$53,[1]Poängberäkning!$B$3:$B$53))</f>
        <v>100</v>
      </c>
      <c r="AA87" s="67">
        <v>4</v>
      </c>
      <c r="AB87" s="68">
        <f>IF(AA87="",0,LOOKUP(AA87,[1]Poängberäkning!$A$3:$A$53,[1]Poängberäkning!$B$3:$B$53))</f>
        <v>60</v>
      </c>
      <c r="AC87" s="67">
        <v>3</v>
      </c>
      <c r="AD87" s="68">
        <f>IF(AC87="",0,LOOKUP(AC87,[1]Poängberäkning!$A$3:$A$53,[1]Poängberäkning!$B$3:$B$53))</f>
        <v>70</v>
      </c>
      <c r="AE87" s="54">
        <v>3</v>
      </c>
      <c r="AF87" s="55">
        <f>IF(AE87="",0,LOOKUP(AE87,[1]Poängberäkning!$A$3:$A$53,[1]Poängberäkning!$B$3:$B$53))</f>
        <v>70</v>
      </c>
      <c r="AG87" s="54">
        <v>1</v>
      </c>
      <c r="AH87" s="55">
        <f>IF(AG87="",0,LOOKUP(AG87,[1]Poängberäkning!$A$3:$A$53,[1]Poängberäkning!$B$3:$B$53))</f>
        <v>100</v>
      </c>
      <c r="AI87" s="88"/>
      <c r="AJ87" s="50">
        <f>LARGE(($H87,$J87,$L87,$N87,$P87,$R87,$X87,$Z87,$AB87,$AD87,$T87,$V87,$AF87,$AH87),1)</f>
        <v>100</v>
      </c>
      <c r="AK87" s="50">
        <f>LARGE(($H87,$J87,$L87,$N87,$P87,$R87,$X87,$Z87,$AB87,$AD87,$T87,$V87,$AF87,$AH87),2)</f>
        <v>100</v>
      </c>
      <c r="AL87" s="50">
        <f>LARGE(($H87,$J87,$L87,$N87,$P87,$R87,$X87,$Z87,$AB87,$AD87,$T87,$V87,$AF87,$AH87),3)</f>
        <v>100</v>
      </c>
      <c r="AM87" s="50">
        <f>LARGE(($H87,$J87,$L87,$N87,$P87,$R87,$X87,$Z87,$AB87,$AD87,$T87,$V87,$AF87,$AH87),4)</f>
        <v>100</v>
      </c>
      <c r="AN87" s="50">
        <f>LARGE(($H87,$J87,$L87,$N87,$P87,$R87,$X87,$Z87,$AB87,$AD87,$T87,$V87,$AF87,$AH87),5)</f>
        <v>100</v>
      </c>
      <c r="AO87" s="50">
        <f>LARGE(($H87,$J87,$L87,$N87,$P87,$R87,$X87,$Z87,$AB87,$AD87,$T87,$V87,$AF87,$AH87),6)</f>
        <v>100</v>
      </c>
      <c r="AP87" s="50">
        <f>LARGE(($H87,$J87,$L87,$N87,$P87,$R87,$X87,$Z87,$AB87,$AD87,$T87,$V87,$AF87,$AH87),7)</f>
        <v>100</v>
      </c>
      <c r="AQ87" s="91">
        <f>LARGE(($H87,$J87,$L87,$N87,$P87,$R87,$X87,$Z87,$AB87,$AD87,$T87,$V87,$AF87,$AH87),8)</f>
        <v>100</v>
      </c>
      <c r="AR87" s="91">
        <f>LARGE(($H87,$J87,$L87,$N87,$P87,$R87,$X87,$Z87,$AB87,$AD87,$T87,$V87,$AF87,$AH87),9)</f>
        <v>80</v>
      </c>
      <c r="AS87" s="91">
        <f>LARGE(($H87,$J87,$L87,$N87,$P87,$R87,$X87,$Z87,$AB87,$AD87,$T87,$V87,$AF87,$AH87),10)</f>
        <v>80</v>
      </c>
      <c r="AT87" s="91">
        <f>LARGE(($H87,$J87,$L87,$N87,$P87,$R87,$X87,$Z87,$AB87,$AD87,$T87,$V87,$AF87,$AH87),11)</f>
        <v>70</v>
      </c>
      <c r="AU87" s="91">
        <f>LARGE(($H87,$J87,$L87,$N87,$P87,$R87,$X87,$Z87,$AB87,$AD87,$T87,$V87,$AF87,$AH87),12)</f>
        <v>70</v>
      </c>
      <c r="AV87" s="91">
        <f>LARGE(($H87,$J87,$L87,$N87,$P87,$R87,$X87,$Z87,$AB87,$AD87,$T87,$V87,$AF87,$AH87),13)</f>
        <v>60</v>
      </c>
      <c r="AW87" s="95">
        <f>LARGE(($H87,$J87,$L87,$N87,$P87,$R87,$X87,$Z87,$AB87,$AD87,$T87,$V87,$AF87,$AH87),14)</f>
        <v>0</v>
      </c>
    </row>
    <row r="88" spans="1:49" x14ac:dyDescent="0.25">
      <c r="A88" s="59" t="s">
        <v>1235</v>
      </c>
      <c r="B88" s="92">
        <v>2</v>
      </c>
      <c r="C88" s="51" t="s">
        <v>408</v>
      </c>
      <c r="D88" s="75">
        <v>2007</v>
      </c>
      <c r="E88" s="77" t="s">
        <v>204</v>
      </c>
      <c r="F88" s="102">
        <f>SUM(AJ88:AP88)</f>
        <v>680</v>
      </c>
      <c r="G88" s="54">
        <v>2</v>
      </c>
      <c r="H88" s="55">
        <f>IF(G88="",0,LOOKUP(G88,[1]Poängberäkning!$A$3:$A$53,[1]Poängberäkning!$B$3:$B$53))</f>
        <v>80</v>
      </c>
      <c r="I88" s="54">
        <v>2</v>
      </c>
      <c r="J88" s="55">
        <f>IF(I88="",0,LOOKUP(I88,[1]Poängberäkning!$A$3:$A$53,[1]Poängberäkning!$B$3:$B$53))</f>
        <v>80</v>
      </c>
      <c r="K88" s="67">
        <v>3</v>
      </c>
      <c r="L88" s="68">
        <f>IF(K88="",0,LOOKUP(K88,[1]Poängberäkning!$A$3:$A$53,[1]Poängberäkning!$B$3:$B$53))</f>
        <v>70</v>
      </c>
      <c r="M88" s="67">
        <v>1</v>
      </c>
      <c r="N88" s="68">
        <f>IF(M88="",0,LOOKUP(M88,[1]Poängberäkning!$A$3:$A$53,[1]Poängberäkning!$B$3:$B$53))</f>
        <v>100</v>
      </c>
      <c r="O88" s="54">
        <v>2</v>
      </c>
      <c r="P88" s="55">
        <f>IF(O88="",0,LOOKUP(O88,[1]Poängberäkning!$A$3:$A$53,[1]Poängberäkning!$B$3:$B$53))</f>
        <v>80</v>
      </c>
      <c r="Q88" s="54">
        <v>1</v>
      </c>
      <c r="R88" s="55">
        <f>IF(Q88="",0,LOOKUP(Q88,[1]Poängberäkning!$A$3:$A$53,[1]Poängberäkning!$B$3:$B$53))</f>
        <v>100</v>
      </c>
      <c r="S88" s="67">
        <v>2</v>
      </c>
      <c r="T88" s="68">
        <f>IF(S88="",0,LOOKUP(S88,[1]Poängberäkning!$A$3:$A$53,[1]Poängberäkning!$B$3:$B$53))</f>
        <v>80</v>
      </c>
      <c r="U88" s="67">
        <v>1</v>
      </c>
      <c r="V88" s="68">
        <f>IF(U88="",0,LOOKUP(U88,[1]Poängberäkning!$A$3:$A$53,[1]Poängberäkning!$B$3:$B$53))</f>
        <v>100</v>
      </c>
      <c r="W88" s="54">
        <v>2</v>
      </c>
      <c r="X88" s="55">
        <f>IF(W88="",0,LOOKUP(W88,[1]Poängberäkning!$A$3:$A$53,[1]Poängberäkning!$B$3:$B$53))</f>
        <v>80</v>
      </c>
      <c r="Y88" s="54">
        <v>2</v>
      </c>
      <c r="Z88" s="55">
        <f>IF(Y88="",0,LOOKUP(Y88,[1]Poängberäkning!$A$3:$A$53,[1]Poängberäkning!$B$3:$B$53))</f>
        <v>80</v>
      </c>
      <c r="AA88" s="67">
        <v>1</v>
      </c>
      <c r="AB88" s="68">
        <f>IF(AA88="",0,LOOKUP(AA88,[1]Poängberäkning!$A$3:$A$53,[1]Poängberäkning!$B$3:$B$53))</f>
        <v>100</v>
      </c>
      <c r="AC88" s="67">
        <v>1</v>
      </c>
      <c r="AD88" s="68">
        <f>IF(AC88="",0,LOOKUP(AC88,[1]Poängberäkning!$A$3:$A$53,[1]Poängberäkning!$B$3:$B$53))</f>
        <v>100</v>
      </c>
      <c r="AE88" s="54">
        <v>1</v>
      </c>
      <c r="AF88" s="55">
        <f>IF(AE88="",0,LOOKUP(AE88,[1]Poängberäkning!$A$3:$A$53,[1]Poängberäkning!$B$3:$B$53))</f>
        <v>100</v>
      </c>
      <c r="AG88" s="54">
        <v>99</v>
      </c>
      <c r="AH88" s="55">
        <f>IF(AG88="",0,LOOKUP(AG88,[1]Poängberäkning!$A$3:$A$53,[1]Poängberäkning!$B$3:$B$53))</f>
        <v>0</v>
      </c>
      <c r="AI88" s="88"/>
      <c r="AJ88" s="50">
        <f>LARGE(($H88,$J88,$L88,$N88,$P88,$R88,$X88,$Z88,$AB88,$AD88,$T88,$V88,$AF88,$AH88),1)</f>
        <v>100</v>
      </c>
      <c r="AK88" s="50">
        <f>LARGE(($H88,$J88,$L88,$N88,$P88,$R88,$X88,$Z88,$AB88,$AD88,$T88,$V88,$AF88,$AH88),2)</f>
        <v>100</v>
      </c>
      <c r="AL88" s="50">
        <f>LARGE(($H88,$J88,$L88,$N88,$P88,$R88,$X88,$Z88,$AB88,$AD88,$T88,$V88,$AF88,$AH88),3)</f>
        <v>100</v>
      </c>
      <c r="AM88" s="50">
        <f>LARGE(($H88,$J88,$L88,$N88,$P88,$R88,$X88,$Z88,$AB88,$AD88,$T88,$V88,$AF88,$AH88),4)</f>
        <v>100</v>
      </c>
      <c r="AN88" s="50">
        <f>LARGE(($H88,$J88,$L88,$N88,$P88,$R88,$X88,$Z88,$AB88,$AD88,$T88,$V88,$AF88,$AH88),5)</f>
        <v>100</v>
      </c>
      <c r="AO88" s="50">
        <f>LARGE(($H88,$J88,$L88,$N88,$P88,$R88,$X88,$Z88,$AB88,$AD88,$T88,$V88,$AF88,$AH88),6)</f>
        <v>100</v>
      </c>
      <c r="AP88" s="50">
        <f>LARGE(($H88,$J88,$L88,$N88,$P88,$R88,$X88,$Z88,$AB88,$AD88,$T88,$V88,$AF88,$AH88),7)</f>
        <v>80</v>
      </c>
      <c r="AQ88" s="91">
        <f>LARGE(($H88,$J88,$L88,$N88,$P88,$R88,$X88,$Z88,$AB88,$AD88,$T88,$V88,$AF88,$AH88),8)</f>
        <v>80</v>
      </c>
      <c r="AR88" s="91">
        <f>LARGE(($H88,$J88,$L88,$N88,$P88,$R88,$X88,$Z88,$AB88,$AD88,$T88,$V88,$AF88,$AH88),9)</f>
        <v>80</v>
      </c>
      <c r="AS88" s="91">
        <f>LARGE(($H88,$J88,$L88,$N88,$P88,$R88,$X88,$Z88,$AB88,$AD88,$T88,$V88,$AF88,$AH88),10)</f>
        <v>80</v>
      </c>
      <c r="AT88" s="91">
        <f>LARGE(($H88,$J88,$L88,$N88,$P88,$R88,$X88,$Z88,$AB88,$AD88,$T88,$V88,$AF88,$AH88),11)</f>
        <v>80</v>
      </c>
      <c r="AU88" s="91">
        <f>LARGE(($H88,$J88,$L88,$N88,$P88,$R88,$X88,$Z88,$AB88,$AD88,$T88,$V88,$AF88,$AH88),12)</f>
        <v>80</v>
      </c>
      <c r="AV88" s="91">
        <f>LARGE(($H88,$J88,$L88,$N88,$P88,$R88,$X88,$Z88,$AB88,$AD88,$T88,$V88,$AF88,$AH88),13)</f>
        <v>70</v>
      </c>
      <c r="AW88" s="95">
        <f>LARGE(($H88,$J88,$L88,$N88,$P88,$R88,$X88,$Z88,$AB88,$AD88,$T88,$V88,$AF88,$AH88),14)</f>
        <v>0</v>
      </c>
    </row>
    <row r="89" spans="1:49" x14ac:dyDescent="0.25">
      <c r="A89" s="59" t="s">
        <v>1235</v>
      </c>
      <c r="B89" s="92">
        <v>3</v>
      </c>
      <c r="C89" s="51" t="s">
        <v>418</v>
      </c>
      <c r="D89" s="75">
        <v>2007</v>
      </c>
      <c r="E89" s="77" t="s">
        <v>143</v>
      </c>
      <c r="F89" s="102">
        <f>SUM(AJ89:AP89)</f>
        <v>540</v>
      </c>
      <c r="G89" s="54">
        <v>3</v>
      </c>
      <c r="H89" s="55">
        <f>IF(G89="",0,LOOKUP(G89,[1]Poängberäkning!$A$3:$A$53,[1]Poängberäkning!$B$3:$B$53))</f>
        <v>70</v>
      </c>
      <c r="I89" s="54">
        <v>3</v>
      </c>
      <c r="J89" s="55">
        <f>IF(I89="",0,LOOKUP(I89,[1]Poängberäkning!$A$3:$A$53,[1]Poängberäkning!$B$3:$B$53))</f>
        <v>70</v>
      </c>
      <c r="K89" s="67">
        <v>2</v>
      </c>
      <c r="L89" s="68">
        <f>IF(K89="",0,LOOKUP(K89,[1]Poängberäkning!$A$3:$A$53,[1]Poängberäkning!$B$3:$B$53))</f>
        <v>80</v>
      </c>
      <c r="M89" s="67">
        <v>3</v>
      </c>
      <c r="N89" s="68">
        <f>IF(M89="",0,LOOKUP(M89,[1]Poängberäkning!$A$3:$A$53,[1]Poängberäkning!$B$3:$B$53))</f>
        <v>70</v>
      </c>
      <c r="O89" s="54">
        <v>3</v>
      </c>
      <c r="P89" s="55">
        <f>IF(O89="",0,LOOKUP(O89,[1]Poängberäkning!$A$3:$A$53,[1]Poängberäkning!$B$3:$B$53))</f>
        <v>70</v>
      </c>
      <c r="Q89" s="54">
        <v>2</v>
      </c>
      <c r="R89" s="55">
        <f>IF(Q89="",0,LOOKUP(Q89,[1]Poängberäkning!$A$3:$A$53,[1]Poängberäkning!$B$3:$B$53))</f>
        <v>80</v>
      </c>
      <c r="S89" s="67">
        <v>4</v>
      </c>
      <c r="T89" s="68">
        <f>IF(S89="",0,LOOKUP(S89,[1]Poängberäkning!$A$3:$A$53,[1]Poängberäkning!$B$3:$B$53))</f>
        <v>60</v>
      </c>
      <c r="U89" s="67">
        <v>4</v>
      </c>
      <c r="V89" s="68">
        <f>IF(U89="",0,LOOKUP(U89,[1]Poängberäkning!$A$3:$A$53,[1]Poängberäkning!$B$3:$B$53))</f>
        <v>60</v>
      </c>
      <c r="W89" s="54">
        <v>3</v>
      </c>
      <c r="X89" s="55">
        <f>IF(W89="",0,LOOKUP(W89,[1]Poängberäkning!$A$3:$A$53,[1]Poängberäkning!$B$3:$B$53))</f>
        <v>70</v>
      </c>
      <c r="Y89" s="54">
        <v>3</v>
      </c>
      <c r="Z89" s="55">
        <f>IF(Y89="",0,LOOKUP(Y89,[1]Poängberäkning!$A$3:$A$53,[1]Poängberäkning!$B$3:$B$53))</f>
        <v>70</v>
      </c>
      <c r="AA89" s="67">
        <v>2</v>
      </c>
      <c r="AB89" s="68">
        <f>IF(AA89="",0,LOOKUP(AA89,[1]Poängberäkning!$A$3:$A$53,[1]Poängberäkning!$B$3:$B$53))</f>
        <v>80</v>
      </c>
      <c r="AC89" s="67">
        <v>2</v>
      </c>
      <c r="AD89" s="68">
        <f>IF(AC89="",0,LOOKUP(AC89,[1]Poängberäkning!$A$3:$A$53,[1]Poängberäkning!$B$3:$B$53))</f>
        <v>80</v>
      </c>
      <c r="AE89" s="54">
        <v>2</v>
      </c>
      <c r="AF89" s="55">
        <f>IF(AE89="",0,LOOKUP(AE89,[1]Poängberäkning!$A$3:$A$53,[1]Poängberäkning!$B$3:$B$53))</f>
        <v>80</v>
      </c>
      <c r="AG89" s="54">
        <v>99</v>
      </c>
      <c r="AH89" s="55">
        <f>IF(AG89="",0,LOOKUP(AG89,[1]Poängberäkning!$A$3:$A$53,[1]Poängberäkning!$B$3:$B$53))</f>
        <v>0</v>
      </c>
      <c r="AI89" s="88"/>
      <c r="AJ89" s="50">
        <f>LARGE(($H89,$J89,$L89,$N89,$P89,$R89,$X89,$Z89,$AB89,$AD89,$T89,$V89,$AF89,$AH89),1)</f>
        <v>80</v>
      </c>
      <c r="AK89" s="50">
        <f>LARGE(($H89,$J89,$L89,$N89,$P89,$R89,$X89,$Z89,$AB89,$AD89,$T89,$V89,$AF89,$AH89),2)</f>
        <v>80</v>
      </c>
      <c r="AL89" s="50">
        <f>LARGE(($H89,$J89,$L89,$N89,$P89,$R89,$X89,$Z89,$AB89,$AD89,$T89,$V89,$AF89,$AH89),3)</f>
        <v>80</v>
      </c>
      <c r="AM89" s="50">
        <f>LARGE(($H89,$J89,$L89,$N89,$P89,$R89,$X89,$Z89,$AB89,$AD89,$T89,$V89,$AF89,$AH89),4)</f>
        <v>80</v>
      </c>
      <c r="AN89" s="50">
        <f>LARGE(($H89,$J89,$L89,$N89,$P89,$R89,$X89,$Z89,$AB89,$AD89,$T89,$V89,$AF89,$AH89),5)</f>
        <v>80</v>
      </c>
      <c r="AO89" s="50">
        <f>LARGE(($H89,$J89,$L89,$N89,$P89,$R89,$X89,$Z89,$AB89,$AD89,$T89,$V89,$AF89,$AH89),6)</f>
        <v>70</v>
      </c>
      <c r="AP89" s="50">
        <f>LARGE(($H89,$J89,$L89,$N89,$P89,$R89,$X89,$Z89,$AB89,$AD89,$T89,$V89,$AF89,$AH89),7)</f>
        <v>70</v>
      </c>
      <c r="AQ89" s="91">
        <f>LARGE(($H89,$J89,$L89,$N89,$P89,$R89,$X89,$Z89,$AB89,$AD89,$T89,$V89,$AF89,$AH89),8)</f>
        <v>70</v>
      </c>
      <c r="AR89" s="91">
        <f>LARGE(($H89,$J89,$L89,$N89,$P89,$R89,$X89,$Z89,$AB89,$AD89,$T89,$V89,$AF89,$AH89),9)</f>
        <v>70</v>
      </c>
      <c r="AS89" s="91">
        <f>LARGE(($H89,$J89,$L89,$N89,$P89,$R89,$X89,$Z89,$AB89,$AD89,$T89,$V89,$AF89,$AH89),10)</f>
        <v>70</v>
      </c>
      <c r="AT89" s="91">
        <f>LARGE(($H89,$J89,$L89,$N89,$P89,$R89,$X89,$Z89,$AB89,$AD89,$T89,$V89,$AF89,$AH89),11)</f>
        <v>70</v>
      </c>
      <c r="AU89" s="91">
        <f>LARGE(($H89,$J89,$L89,$N89,$P89,$R89,$X89,$Z89,$AB89,$AD89,$T89,$V89,$AF89,$AH89),12)</f>
        <v>60</v>
      </c>
      <c r="AV89" s="91">
        <f>LARGE(($H89,$J89,$L89,$N89,$P89,$R89,$X89,$Z89,$AB89,$AD89,$T89,$V89,$AF89,$AH89),13)</f>
        <v>60</v>
      </c>
      <c r="AW89" s="95">
        <f>LARGE(($H89,$J89,$L89,$N89,$P89,$R89,$X89,$Z89,$AB89,$AD89,$T89,$V89,$AF89,$AH89),14)</f>
        <v>0</v>
      </c>
    </row>
    <row r="90" spans="1:49" x14ac:dyDescent="0.25">
      <c r="A90" s="59" t="s">
        <v>1235</v>
      </c>
      <c r="B90" s="92">
        <v>4</v>
      </c>
      <c r="C90" s="51" t="s">
        <v>428</v>
      </c>
      <c r="D90" s="75">
        <v>2007</v>
      </c>
      <c r="E90" s="77" t="s">
        <v>137</v>
      </c>
      <c r="F90" s="102">
        <f>SUM(AJ90:AP90)</f>
        <v>470</v>
      </c>
      <c r="G90" s="54">
        <v>5</v>
      </c>
      <c r="H90" s="55">
        <f>IF(G90="",0,LOOKUP(G90,[1]Poängberäkning!$A$3:$A$53,[1]Poängberäkning!$B$3:$B$53))</f>
        <v>55</v>
      </c>
      <c r="I90" s="54">
        <v>4</v>
      </c>
      <c r="J90" s="55">
        <f>IF(I90="",0,LOOKUP(I90,[1]Poängberäkning!$A$3:$A$53,[1]Poängberäkning!$B$3:$B$53))</f>
        <v>60</v>
      </c>
      <c r="K90" s="67">
        <v>5</v>
      </c>
      <c r="L90" s="68">
        <f>IF(K90="",0,LOOKUP(K90,[1]Poängberäkning!$A$3:$A$53,[1]Poängberäkning!$B$3:$B$53))</f>
        <v>55</v>
      </c>
      <c r="M90" s="67">
        <v>4</v>
      </c>
      <c r="N90" s="68">
        <f>IF(M90="",0,LOOKUP(M90,[1]Poängberäkning!$A$3:$A$53,[1]Poängberäkning!$B$3:$B$53))</f>
        <v>60</v>
      </c>
      <c r="O90" s="54">
        <v>5</v>
      </c>
      <c r="P90" s="55">
        <f>IF(O90="",0,LOOKUP(O90,[1]Poängberäkning!$A$3:$A$53,[1]Poängberäkning!$B$3:$B$53))</f>
        <v>55</v>
      </c>
      <c r="Q90" s="54">
        <v>6</v>
      </c>
      <c r="R90" s="55">
        <f>IF(Q90="",0,LOOKUP(Q90,[1]Poängberäkning!$A$3:$A$53,[1]Poängberäkning!$B$3:$B$53))</f>
        <v>50</v>
      </c>
      <c r="S90" s="67">
        <v>3</v>
      </c>
      <c r="T90" s="68">
        <f>IF(S90="",0,LOOKUP(S90,[1]Poängberäkning!$A$3:$A$53,[1]Poängberäkning!$B$3:$B$53))</f>
        <v>70</v>
      </c>
      <c r="U90" s="67">
        <v>3</v>
      </c>
      <c r="V90" s="68">
        <f>IF(U90="",0,LOOKUP(U90,[1]Poängberäkning!$A$3:$A$53,[1]Poängberäkning!$B$3:$B$53))</f>
        <v>70</v>
      </c>
      <c r="W90" s="54">
        <v>5</v>
      </c>
      <c r="X90" s="55">
        <f>IF(W90="",0,LOOKUP(W90,[1]Poängberäkning!$A$3:$A$53,[1]Poängberäkning!$B$3:$B$53))</f>
        <v>55</v>
      </c>
      <c r="Y90" s="54">
        <v>5</v>
      </c>
      <c r="Z90" s="55">
        <f>IF(Y90="",0,LOOKUP(Y90,[1]Poängberäkning!$A$3:$A$53,[1]Poängberäkning!$B$3:$B$53))</f>
        <v>55</v>
      </c>
      <c r="AA90" s="67">
        <v>3</v>
      </c>
      <c r="AB90" s="68">
        <f>IF(AA90="",0,LOOKUP(AA90,[1]Poängberäkning!$A$3:$A$53,[1]Poängberäkning!$B$3:$B$53))</f>
        <v>70</v>
      </c>
      <c r="AC90" s="67">
        <v>4</v>
      </c>
      <c r="AD90" s="68">
        <f>IF(AC90="",0,LOOKUP(AC90,[1]Poängberäkning!$A$3:$A$53,[1]Poängberäkning!$B$3:$B$53))</f>
        <v>60</v>
      </c>
      <c r="AE90" s="54">
        <v>4</v>
      </c>
      <c r="AF90" s="55">
        <f>IF(AE90="",0,LOOKUP(AE90,[1]Poängberäkning!$A$3:$A$53,[1]Poängberäkning!$B$3:$B$53))</f>
        <v>60</v>
      </c>
      <c r="AG90" s="54">
        <v>2</v>
      </c>
      <c r="AH90" s="55">
        <f>IF(AG90="",0,LOOKUP(AG90,[1]Poängberäkning!$A$3:$A$53,[1]Poängberäkning!$B$3:$B$53))</f>
        <v>80</v>
      </c>
      <c r="AI90" s="88"/>
      <c r="AJ90" s="50">
        <f>LARGE(($H90,$J90,$L90,$N90,$P90,$R90,$X90,$Z90,$AB90,$AD90,$T90,$V90,$AF90,$AH90),1)</f>
        <v>80</v>
      </c>
      <c r="AK90" s="50">
        <f>LARGE(($H90,$J90,$L90,$N90,$P90,$R90,$X90,$Z90,$AB90,$AD90,$T90,$V90,$AF90,$AH90),2)</f>
        <v>70</v>
      </c>
      <c r="AL90" s="50">
        <f>LARGE(($H90,$J90,$L90,$N90,$P90,$R90,$X90,$Z90,$AB90,$AD90,$T90,$V90,$AF90,$AH90),3)</f>
        <v>70</v>
      </c>
      <c r="AM90" s="50">
        <f>LARGE(($H90,$J90,$L90,$N90,$P90,$R90,$X90,$Z90,$AB90,$AD90,$T90,$V90,$AF90,$AH90),4)</f>
        <v>70</v>
      </c>
      <c r="AN90" s="50">
        <f>LARGE(($H90,$J90,$L90,$N90,$P90,$R90,$X90,$Z90,$AB90,$AD90,$T90,$V90,$AF90,$AH90),5)</f>
        <v>60</v>
      </c>
      <c r="AO90" s="50">
        <f>LARGE(($H90,$J90,$L90,$N90,$P90,$R90,$X90,$Z90,$AB90,$AD90,$T90,$V90,$AF90,$AH90),6)</f>
        <v>60</v>
      </c>
      <c r="AP90" s="50">
        <f>LARGE(($H90,$J90,$L90,$N90,$P90,$R90,$X90,$Z90,$AB90,$AD90,$T90,$V90,$AF90,$AH90),7)</f>
        <v>60</v>
      </c>
      <c r="AQ90" s="91">
        <f>LARGE(($H90,$J90,$L90,$N90,$P90,$R90,$X90,$Z90,$AB90,$AD90,$T90,$V90,$AF90,$AH90),8)</f>
        <v>60</v>
      </c>
      <c r="AR90" s="91">
        <f>LARGE(($H90,$J90,$L90,$N90,$P90,$R90,$X90,$Z90,$AB90,$AD90,$T90,$V90,$AF90,$AH90),9)</f>
        <v>55</v>
      </c>
      <c r="AS90" s="91">
        <f>LARGE(($H90,$J90,$L90,$N90,$P90,$R90,$X90,$Z90,$AB90,$AD90,$T90,$V90,$AF90,$AH90),10)</f>
        <v>55</v>
      </c>
      <c r="AT90" s="91">
        <f>LARGE(($H90,$J90,$L90,$N90,$P90,$R90,$X90,$Z90,$AB90,$AD90,$T90,$V90,$AF90,$AH90),11)</f>
        <v>55</v>
      </c>
      <c r="AU90" s="91">
        <f>LARGE(($H90,$J90,$L90,$N90,$P90,$R90,$X90,$Z90,$AB90,$AD90,$T90,$V90,$AF90,$AH90),12)</f>
        <v>55</v>
      </c>
      <c r="AV90" s="91">
        <f>LARGE(($H90,$J90,$L90,$N90,$P90,$R90,$X90,$Z90,$AB90,$AD90,$T90,$V90,$AF90,$AH90),13)</f>
        <v>55</v>
      </c>
      <c r="AW90" s="95">
        <f>LARGE(($H90,$J90,$L90,$N90,$P90,$R90,$X90,$Z90,$AB90,$AD90,$T90,$V90,$AF90,$AH90),14)</f>
        <v>50</v>
      </c>
    </row>
    <row r="91" spans="1:49" x14ac:dyDescent="0.25">
      <c r="A91" s="59" t="s">
        <v>1235</v>
      </c>
      <c r="B91" s="92">
        <v>5</v>
      </c>
      <c r="C91" s="51" t="s">
        <v>423</v>
      </c>
      <c r="D91" s="75">
        <v>2007</v>
      </c>
      <c r="E91" s="77" t="s">
        <v>424</v>
      </c>
      <c r="F91" s="102">
        <f>SUM(AJ91:AP91)</f>
        <v>430</v>
      </c>
      <c r="G91" s="54">
        <v>4</v>
      </c>
      <c r="H91" s="55">
        <f>IF(G91="",0,LOOKUP(G91,[1]Poängberäkning!$A$3:$A$53,[1]Poängberäkning!$B$3:$B$53))</f>
        <v>60</v>
      </c>
      <c r="I91" s="54">
        <v>5</v>
      </c>
      <c r="J91" s="55">
        <f>IF(I91="",0,LOOKUP(I91,[1]Poängberäkning!$A$3:$A$53,[1]Poängberäkning!$B$3:$B$53))</f>
        <v>55</v>
      </c>
      <c r="K91" s="67">
        <v>4</v>
      </c>
      <c r="L91" s="68">
        <f>IF(K91="",0,LOOKUP(K91,[1]Poängberäkning!$A$3:$A$53,[1]Poängberäkning!$B$3:$B$53))</f>
        <v>60</v>
      </c>
      <c r="M91" s="67">
        <v>5</v>
      </c>
      <c r="N91" s="68">
        <f>IF(M91="",0,LOOKUP(M91,[1]Poängberäkning!$A$3:$A$53,[1]Poängberäkning!$B$3:$B$53))</f>
        <v>55</v>
      </c>
      <c r="O91" s="54">
        <v>4</v>
      </c>
      <c r="P91" s="55">
        <f>IF(O91="",0,LOOKUP(O91,[1]Poängberäkning!$A$3:$A$53,[1]Poängberäkning!$B$3:$B$53))</f>
        <v>60</v>
      </c>
      <c r="Q91" s="54">
        <v>3</v>
      </c>
      <c r="R91" s="55">
        <f>IF(Q91="",0,LOOKUP(Q91,[1]Poängberäkning!$A$3:$A$53,[1]Poängberäkning!$B$3:$B$53))</f>
        <v>70</v>
      </c>
      <c r="S91" s="67">
        <v>5</v>
      </c>
      <c r="T91" s="68">
        <f>IF(S91="",0,LOOKUP(S91,[1]Poängberäkning!$A$3:$A$53,[1]Poängberäkning!$B$3:$B$53))</f>
        <v>55</v>
      </c>
      <c r="U91" s="67">
        <v>5</v>
      </c>
      <c r="V91" s="68">
        <f>IF(U91="",0,LOOKUP(U91,[1]Poängberäkning!$A$3:$A$53,[1]Poängberäkning!$B$3:$B$53))</f>
        <v>55</v>
      </c>
      <c r="W91" s="54"/>
      <c r="X91" s="55">
        <f>IF(W91="",0,LOOKUP(W91,[1]Poängberäkning!$A$3:$A$53,[1]Poängberäkning!$B$3:$B$53))</f>
        <v>0</v>
      </c>
      <c r="Y91" s="54"/>
      <c r="Z91" s="55">
        <f>IF(Y91="",0,LOOKUP(Y91,[1]Poängberäkning!$A$3:$A$53,[1]Poängberäkning!$B$3:$B$53))</f>
        <v>0</v>
      </c>
      <c r="AA91" s="67">
        <v>6</v>
      </c>
      <c r="AB91" s="68">
        <f>IF(AA91="",0,LOOKUP(AA91,[1]Poängberäkning!$A$3:$A$53,[1]Poängberäkning!$B$3:$B$53))</f>
        <v>50</v>
      </c>
      <c r="AC91" s="67">
        <v>5</v>
      </c>
      <c r="AD91" s="68">
        <f>IF(AC91="",0,LOOKUP(AC91,[1]Poängberäkning!$A$3:$A$53,[1]Poängberäkning!$B$3:$B$53))</f>
        <v>55</v>
      </c>
      <c r="AE91" s="54">
        <v>5</v>
      </c>
      <c r="AF91" s="55">
        <f>IF(AE91="",0,LOOKUP(AE91,[1]Poängberäkning!$A$3:$A$53,[1]Poängberäkning!$B$3:$B$53))</f>
        <v>55</v>
      </c>
      <c r="AG91" s="54">
        <v>3</v>
      </c>
      <c r="AH91" s="55">
        <f>IF(AG91="",0,LOOKUP(AG91,[1]Poängberäkning!$A$3:$A$53,[1]Poängberäkning!$B$3:$B$53))</f>
        <v>70</v>
      </c>
      <c r="AI91" s="88"/>
      <c r="AJ91" s="50">
        <f>LARGE(($H91,$J91,$L91,$N91,$P91,$R91,$X91,$Z91,$AB91,$AD91,$T91,$V91,$AF91,$AH91),1)</f>
        <v>70</v>
      </c>
      <c r="AK91" s="50">
        <f>LARGE(($H91,$J91,$L91,$N91,$P91,$R91,$X91,$Z91,$AB91,$AD91,$T91,$V91,$AF91,$AH91),2)</f>
        <v>70</v>
      </c>
      <c r="AL91" s="50">
        <f>LARGE(($H91,$J91,$L91,$N91,$P91,$R91,$X91,$Z91,$AB91,$AD91,$T91,$V91,$AF91,$AH91),3)</f>
        <v>60</v>
      </c>
      <c r="AM91" s="50">
        <f>LARGE(($H91,$J91,$L91,$N91,$P91,$R91,$X91,$Z91,$AB91,$AD91,$T91,$V91,$AF91,$AH91),4)</f>
        <v>60</v>
      </c>
      <c r="AN91" s="50">
        <f>LARGE(($H91,$J91,$L91,$N91,$P91,$R91,$X91,$Z91,$AB91,$AD91,$T91,$V91,$AF91,$AH91),5)</f>
        <v>60</v>
      </c>
      <c r="AO91" s="50">
        <f>LARGE(($H91,$J91,$L91,$N91,$P91,$R91,$X91,$Z91,$AB91,$AD91,$T91,$V91,$AF91,$AH91),6)</f>
        <v>55</v>
      </c>
      <c r="AP91" s="50">
        <f>LARGE(($H91,$J91,$L91,$N91,$P91,$R91,$X91,$Z91,$AB91,$AD91,$T91,$V91,$AF91,$AH91),7)</f>
        <v>55</v>
      </c>
      <c r="AQ91" s="91">
        <f>LARGE(($H91,$J91,$L91,$N91,$P91,$R91,$X91,$Z91,$AB91,$AD91,$T91,$V91,$AF91,$AH91),8)</f>
        <v>55</v>
      </c>
      <c r="AR91" s="91">
        <f>LARGE(($H91,$J91,$L91,$N91,$P91,$R91,$X91,$Z91,$AB91,$AD91,$T91,$V91,$AF91,$AH91),9)</f>
        <v>55</v>
      </c>
      <c r="AS91" s="91">
        <f>LARGE(($H91,$J91,$L91,$N91,$P91,$R91,$X91,$Z91,$AB91,$AD91,$T91,$V91,$AF91,$AH91),10)</f>
        <v>55</v>
      </c>
      <c r="AT91" s="91">
        <f>LARGE(($H91,$J91,$L91,$N91,$P91,$R91,$X91,$Z91,$AB91,$AD91,$T91,$V91,$AF91,$AH91),11)</f>
        <v>55</v>
      </c>
      <c r="AU91" s="91">
        <f>LARGE(($H91,$J91,$L91,$N91,$P91,$R91,$X91,$Z91,$AB91,$AD91,$T91,$V91,$AF91,$AH91),12)</f>
        <v>50</v>
      </c>
      <c r="AV91" s="91">
        <f>LARGE(($H91,$J91,$L91,$N91,$P91,$R91,$X91,$Z91,$AB91,$AD91,$T91,$V91,$AF91,$AH91),13)</f>
        <v>0</v>
      </c>
      <c r="AW91" s="95">
        <f>LARGE(($H91,$J91,$L91,$N91,$P91,$R91,$X91,$Z91,$AB91,$AD91,$T91,$V91,$AF91,$AH91),14)</f>
        <v>0</v>
      </c>
    </row>
    <row r="92" spans="1:49" x14ac:dyDescent="0.25">
      <c r="A92" s="59" t="s">
        <v>1235</v>
      </c>
      <c r="B92" s="92">
        <v>6</v>
      </c>
      <c r="C92" s="51" t="s">
        <v>450</v>
      </c>
      <c r="D92" s="75">
        <v>2007</v>
      </c>
      <c r="E92" s="77" t="s">
        <v>170</v>
      </c>
      <c r="F92" s="102">
        <f>SUM(AJ92:AP92)</f>
        <v>380</v>
      </c>
      <c r="G92" s="54">
        <v>6</v>
      </c>
      <c r="H92" s="55">
        <f>IF(G92="",0,LOOKUP(G92,[1]Poängberäkning!$A$3:$A$53,[1]Poängberäkning!$B$3:$B$53))</f>
        <v>50</v>
      </c>
      <c r="I92" s="54">
        <v>99</v>
      </c>
      <c r="J92" s="55">
        <f>IF(I92="",0,LOOKUP(I92,[1]Poängberäkning!$A$3:$A$53,[1]Poängberäkning!$B$3:$B$53))</f>
        <v>0</v>
      </c>
      <c r="K92" s="67">
        <v>7</v>
      </c>
      <c r="L92" s="68">
        <f>IF(K92="",0,LOOKUP(K92,[1]Poängberäkning!$A$3:$A$53,[1]Poängberäkning!$B$3:$B$53))</f>
        <v>48</v>
      </c>
      <c r="M92" s="67">
        <v>6</v>
      </c>
      <c r="N92" s="68">
        <f>IF(M92="",0,LOOKUP(M92,[1]Poängberäkning!$A$3:$A$53,[1]Poängberäkning!$B$3:$B$53))</f>
        <v>50</v>
      </c>
      <c r="O92" s="54">
        <v>6</v>
      </c>
      <c r="P92" s="55">
        <f>IF(O92="",0,LOOKUP(O92,[1]Poängberäkning!$A$3:$A$53,[1]Poängberäkning!$B$3:$B$53))</f>
        <v>50</v>
      </c>
      <c r="Q92" s="54">
        <v>5</v>
      </c>
      <c r="R92" s="55">
        <f>IF(Q92="",0,LOOKUP(Q92,[1]Poängberäkning!$A$3:$A$53,[1]Poängberäkning!$B$3:$B$53))</f>
        <v>55</v>
      </c>
      <c r="S92" s="67"/>
      <c r="T92" s="68">
        <f>IF(S92="",0,LOOKUP(S92,[1]Poängberäkning!$A$3:$A$53,[1]Poängberäkning!$B$3:$B$53))</f>
        <v>0</v>
      </c>
      <c r="U92" s="67"/>
      <c r="V92" s="68">
        <f>IF(U92="",0,LOOKUP(U92,[1]Poängberäkning!$A$3:$A$53,[1]Poängberäkning!$B$3:$B$53))</f>
        <v>0</v>
      </c>
      <c r="W92" s="54">
        <v>4</v>
      </c>
      <c r="X92" s="55">
        <f>IF(W92="",0,LOOKUP(W92,[1]Poängberäkning!$A$3:$A$53,[1]Poängberäkning!$B$3:$B$53))</f>
        <v>60</v>
      </c>
      <c r="Y92" s="54">
        <v>4</v>
      </c>
      <c r="Z92" s="55">
        <f>IF(Y92="",0,LOOKUP(Y92,[1]Poängberäkning!$A$3:$A$53,[1]Poängberäkning!$B$3:$B$53))</f>
        <v>60</v>
      </c>
      <c r="AA92" s="67">
        <v>5</v>
      </c>
      <c r="AB92" s="68">
        <f>IF(AA92="",0,LOOKUP(AA92,[1]Poängberäkning!$A$3:$A$53,[1]Poängberäkning!$B$3:$B$53))</f>
        <v>55</v>
      </c>
      <c r="AC92" s="67">
        <v>6</v>
      </c>
      <c r="AD92" s="68">
        <f>IF(AC92="",0,LOOKUP(AC92,[1]Poängberäkning!$A$3:$A$53,[1]Poängberäkning!$B$3:$B$53))</f>
        <v>50</v>
      </c>
      <c r="AE92" s="54">
        <v>99</v>
      </c>
      <c r="AF92" s="55">
        <f>IF(AE92="",0,LOOKUP(AE92,[1]Poängberäkning!$A$3:$A$53,[1]Poängberäkning!$B$3:$B$53))</f>
        <v>0</v>
      </c>
      <c r="AG92" s="54">
        <v>99</v>
      </c>
      <c r="AH92" s="55">
        <f>IF(AG92="",0,LOOKUP(AG92,[1]Poängberäkning!$A$3:$A$53,[1]Poängberäkning!$B$3:$B$53))</f>
        <v>0</v>
      </c>
      <c r="AI92" s="88"/>
      <c r="AJ92" s="50">
        <f>LARGE(($H92,$J92,$L92,$N92,$P92,$R92,$X92,$Z92,$AB92,$AD92,$T92,$V92,$AF92,$AH92),1)</f>
        <v>60</v>
      </c>
      <c r="AK92" s="50">
        <f>LARGE(($H92,$J92,$L92,$N92,$P92,$R92,$X92,$Z92,$AB92,$AD92,$T92,$V92,$AF92,$AH92),2)</f>
        <v>60</v>
      </c>
      <c r="AL92" s="50">
        <f>LARGE(($H92,$J92,$L92,$N92,$P92,$R92,$X92,$Z92,$AB92,$AD92,$T92,$V92,$AF92,$AH92),3)</f>
        <v>55</v>
      </c>
      <c r="AM92" s="50">
        <f>LARGE(($H92,$J92,$L92,$N92,$P92,$R92,$X92,$Z92,$AB92,$AD92,$T92,$V92,$AF92,$AH92),4)</f>
        <v>55</v>
      </c>
      <c r="AN92" s="50">
        <f>LARGE(($H92,$J92,$L92,$N92,$P92,$R92,$X92,$Z92,$AB92,$AD92,$T92,$V92,$AF92,$AH92),5)</f>
        <v>50</v>
      </c>
      <c r="AO92" s="50">
        <f>LARGE(($H92,$J92,$L92,$N92,$P92,$R92,$X92,$Z92,$AB92,$AD92,$T92,$V92,$AF92,$AH92),6)</f>
        <v>50</v>
      </c>
      <c r="AP92" s="50">
        <f>LARGE(($H92,$J92,$L92,$N92,$P92,$R92,$X92,$Z92,$AB92,$AD92,$T92,$V92,$AF92,$AH92),7)</f>
        <v>50</v>
      </c>
      <c r="AQ92" s="91">
        <f>LARGE(($H92,$J92,$L92,$N92,$P92,$R92,$X92,$Z92,$AB92,$AD92,$T92,$V92,$AF92,$AH92),8)</f>
        <v>50</v>
      </c>
      <c r="AR92" s="91">
        <f>LARGE(($H92,$J92,$L92,$N92,$P92,$R92,$X92,$Z92,$AB92,$AD92,$T92,$V92,$AF92,$AH92),9)</f>
        <v>48</v>
      </c>
      <c r="AS92" s="91">
        <f>LARGE(($H92,$J92,$L92,$N92,$P92,$R92,$X92,$Z92,$AB92,$AD92,$T92,$V92,$AF92,$AH92),10)</f>
        <v>0</v>
      </c>
      <c r="AT92" s="91">
        <f>LARGE(($H92,$J92,$L92,$N92,$P92,$R92,$X92,$Z92,$AB92,$AD92,$T92,$V92,$AF92,$AH92),11)</f>
        <v>0</v>
      </c>
      <c r="AU92" s="91">
        <f>LARGE(($H92,$J92,$L92,$N92,$P92,$R92,$X92,$Z92,$AB92,$AD92,$T92,$V92,$AF92,$AH92),12)</f>
        <v>0</v>
      </c>
      <c r="AV92" s="91">
        <f>LARGE(($H92,$J92,$L92,$N92,$P92,$R92,$X92,$Z92,$AB92,$AD92,$T92,$V92,$AF92,$AH92),13)</f>
        <v>0</v>
      </c>
      <c r="AW92" s="95">
        <f>LARGE(($H92,$J92,$L92,$N92,$P92,$R92,$X92,$Z92,$AB92,$AD92,$T92,$V92,$AF92,$AH92),14)</f>
        <v>0</v>
      </c>
    </row>
    <row r="93" spans="1:49" x14ac:dyDescent="0.25">
      <c r="A93" s="59" t="s">
        <v>1235</v>
      </c>
      <c r="B93" s="92">
        <v>7</v>
      </c>
      <c r="C93" s="51" t="s">
        <v>443</v>
      </c>
      <c r="D93" s="75">
        <v>2007</v>
      </c>
      <c r="E93" s="77" t="s">
        <v>137</v>
      </c>
      <c r="F93" s="102">
        <f>SUM(AJ93:AP93)</f>
        <v>348</v>
      </c>
      <c r="G93" s="54">
        <v>7</v>
      </c>
      <c r="H93" s="55">
        <f>IF(G93="",0,LOOKUP(G93,[1]Poängberäkning!$A$3:$A$53,[1]Poängberäkning!$B$3:$B$53))</f>
        <v>48</v>
      </c>
      <c r="I93" s="54">
        <v>6</v>
      </c>
      <c r="J93" s="55">
        <f>IF(I93="",0,LOOKUP(I93,[1]Poängberäkning!$A$3:$A$53,[1]Poängberäkning!$B$3:$B$53))</f>
        <v>50</v>
      </c>
      <c r="K93" s="67">
        <v>6</v>
      </c>
      <c r="L93" s="68">
        <f>IF(K93="",0,LOOKUP(K93,[1]Poängberäkning!$A$3:$A$53,[1]Poängberäkning!$B$3:$B$53))</f>
        <v>50</v>
      </c>
      <c r="M93" s="67">
        <v>7</v>
      </c>
      <c r="N93" s="68">
        <f>IF(M93="",0,LOOKUP(M93,[1]Poängberäkning!$A$3:$A$53,[1]Poängberäkning!$B$3:$B$53))</f>
        <v>48</v>
      </c>
      <c r="O93" s="54">
        <v>8</v>
      </c>
      <c r="P93" s="55">
        <f>IF(O93="",0,LOOKUP(O93,[1]Poängberäkning!$A$3:$A$53,[1]Poängberäkning!$B$3:$B$53))</f>
        <v>46</v>
      </c>
      <c r="Q93" s="54">
        <v>7</v>
      </c>
      <c r="R93" s="55">
        <f>IF(Q93="",0,LOOKUP(Q93,[1]Poängberäkning!$A$3:$A$53,[1]Poängberäkning!$B$3:$B$53))</f>
        <v>48</v>
      </c>
      <c r="S93" s="67">
        <v>6</v>
      </c>
      <c r="T93" s="68">
        <f>IF(S93="",0,LOOKUP(S93,[1]Poängberäkning!$A$3:$A$53,[1]Poängberäkning!$B$3:$B$53))</f>
        <v>50</v>
      </c>
      <c r="U93" s="67">
        <v>6</v>
      </c>
      <c r="V93" s="68">
        <f>IF(U93="",0,LOOKUP(U93,[1]Poängberäkning!$A$3:$A$53,[1]Poängberäkning!$B$3:$B$53))</f>
        <v>50</v>
      </c>
      <c r="W93" s="54">
        <v>6</v>
      </c>
      <c r="X93" s="55">
        <f>IF(W93="",0,LOOKUP(W93,[1]Poängberäkning!$A$3:$A$53,[1]Poängberäkning!$B$3:$B$53))</f>
        <v>50</v>
      </c>
      <c r="Y93" s="54">
        <v>6</v>
      </c>
      <c r="Z93" s="55">
        <f>IF(Y93="",0,LOOKUP(Y93,[1]Poängberäkning!$A$3:$A$53,[1]Poängberäkning!$B$3:$B$53))</f>
        <v>50</v>
      </c>
      <c r="AA93" s="67"/>
      <c r="AB93" s="68">
        <f>IF(AA93="",0,LOOKUP(AA93,[1]Poängberäkning!$A$3:$A$53,[1]Poängberäkning!$B$3:$B$53))</f>
        <v>0</v>
      </c>
      <c r="AC93" s="67"/>
      <c r="AD93" s="68">
        <f>IF(AC93="",0,LOOKUP(AC93,[1]Poängberäkning!$A$3:$A$53,[1]Poängberäkning!$B$3:$B$53))</f>
        <v>0</v>
      </c>
      <c r="AE93" s="54"/>
      <c r="AF93" s="55">
        <f>IF(AE93="",0,LOOKUP(AE93,[1]Poängberäkning!$A$3:$A$53,[1]Poängberäkning!$B$3:$B$53))</f>
        <v>0</v>
      </c>
      <c r="AG93" s="54"/>
      <c r="AH93" s="55">
        <f>IF(AG93="",0,LOOKUP(AG93,[1]Poängberäkning!$A$3:$A$53,[1]Poängberäkning!$B$3:$B$53))</f>
        <v>0</v>
      </c>
      <c r="AI93" s="88"/>
      <c r="AJ93" s="50">
        <f>LARGE(($H93,$J93,$L93,$N93,$P93,$R93,$X93,$Z93,$AB93,$AD93,$T93,$V93,$AF93,$AH93),1)</f>
        <v>50</v>
      </c>
      <c r="AK93" s="50">
        <f>LARGE(($H93,$J93,$L93,$N93,$P93,$R93,$X93,$Z93,$AB93,$AD93,$T93,$V93,$AF93,$AH93),2)</f>
        <v>50</v>
      </c>
      <c r="AL93" s="50">
        <f>LARGE(($H93,$J93,$L93,$N93,$P93,$R93,$X93,$Z93,$AB93,$AD93,$T93,$V93,$AF93,$AH93),3)</f>
        <v>50</v>
      </c>
      <c r="AM93" s="50">
        <f>LARGE(($H93,$J93,$L93,$N93,$P93,$R93,$X93,$Z93,$AB93,$AD93,$T93,$V93,$AF93,$AH93),4)</f>
        <v>50</v>
      </c>
      <c r="AN93" s="50">
        <f>LARGE(($H93,$J93,$L93,$N93,$P93,$R93,$X93,$Z93,$AB93,$AD93,$T93,$V93,$AF93,$AH93),5)</f>
        <v>50</v>
      </c>
      <c r="AO93" s="50">
        <f>LARGE(($H93,$J93,$L93,$N93,$P93,$R93,$X93,$Z93,$AB93,$AD93,$T93,$V93,$AF93,$AH93),6)</f>
        <v>50</v>
      </c>
      <c r="AP93" s="50">
        <f>LARGE(($H93,$J93,$L93,$N93,$P93,$R93,$X93,$Z93,$AB93,$AD93,$T93,$V93,$AF93,$AH93),7)</f>
        <v>48</v>
      </c>
      <c r="AQ93" s="91">
        <f>LARGE(($H93,$J93,$L93,$N93,$P93,$R93,$X93,$Z93,$AB93,$AD93,$T93,$V93,$AF93,$AH93),8)</f>
        <v>48</v>
      </c>
      <c r="AR93" s="91">
        <f>LARGE(($H93,$J93,$L93,$N93,$P93,$R93,$X93,$Z93,$AB93,$AD93,$T93,$V93,$AF93,$AH93),9)</f>
        <v>48</v>
      </c>
      <c r="AS93" s="91">
        <f>LARGE(($H93,$J93,$L93,$N93,$P93,$R93,$X93,$Z93,$AB93,$AD93,$T93,$V93,$AF93,$AH93),10)</f>
        <v>46</v>
      </c>
      <c r="AT93" s="91">
        <f>LARGE(($H93,$J93,$L93,$N93,$P93,$R93,$X93,$Z93,$AB93,$AD93,$T93,$V93,$AF93,$AH93),11)</f>
        <v>0</v>
      </c>
      <c r="AU93" s="91">
        <f>LARGE(($H93,$J93,$L93,$N93,$P93,$R93,$X93,$Z93,$AB93,$AD93,$T93,$V93,$AF93,$AH93),12)</f>
        <v>0</v>
      </c>
      <c r="AV93" s="91">
        <f>LARGE(($H93,$J93,$L93,$N93,$P93,$R93,$X93,$Z93,$AB93,$AD93,$T93,$V93,$AF93,$AH93),13)</f>
        <v>0</v>
      </c>
      <c r="AW93" s="95">
        <f>LARGE(($H93,$J93,$L93,$N93,$P93,$R93,$X93,$Z93,$AB93,$AD93,$T93,$V93,$AF93,$AH93),14)</f>
        <v>0</v>
      </c>
    </row>
    <row r="94" spans="1:49" x14ac:dyDescent="0.25">
      <c r="A94" s="59" t="s">
        <v>1235</v>
      </c>
      <c r="B94" s="92">
        <v>8</v>
      </c>
      <c r="C94" s="51" t="s">
        <v>452</v>
      </c>
      <c r="D94" s="75">
        <v>2007</v>
      </c>
      <c r="E94" s="77" t="s">
        <v>170</v>
      </c>
      <c r="F94" s="102">
        <f>SUM(AJ94:AP94)</f>
        <v>316</v>
      </c>
      <c r="G94" s="54">
        <v>8</v>
      </c>
      <c r="H94" s="55">
        <f>IF(G94="",0,LOOKUP(G94,[1]Poängberäkning!$A$3:$A$53,[1]Poängberäkning!$B$3:$B$53))</f>
        <v>46</v>
      </c>
      <c r="I94" s="54">
        <v>99</v>
      </c>
      <c r="J94" s="55">
        <f>IF(I94="",0,LOOKUP(I94,[1]Poängberäkning!$A$3:$A$53,[1]Poängberäkning!$B$3:$B$53))</f>
        <v>0</v>
      </c>
      <c r="K94" s="67">
        <v>8</v>
      </c>
      <c r="L94" s="68">
        <f>IF(K94="",0,LOOKUP(K94,[1]Poängberäkning!$A$3:$A$53,[1]Poängberäkning!$B$3:$B$53))</f>
        <v>46</v>
      </c>
      <c r="M94" s="67">
        <v>8</v>
      </c>
      <c r="N94" s="68">
        <f>IF(M94="",0,LOOKUP(M94,[1]Poängberäkning!$A$3:$A$53,[1]Poängberäkning!$B$3:$B$53))</f>
        <v>46</v>
      </c>
      <c r="O94" s="54">
        <v>10</v>
      </c>
      <c r="P94" s="55">
        <f>IF(O94="",0,LOOKUP(O94,[1]Poängberäkning!$A$3:$A$53,[1]Poängberäkning!$B$3:$B$53))</f>
        <v>42</v>
      </c>
      <c r="Q94" s="54">
        <v>10</v>
      </c>
      <c r="R94" s="55">
        <f>IF(Q94="",0,LOOKUP(Q94,[1]Poängberäkning!$A$3:$A$53,[1]Poängberäkning!$B$3:$B$53))</f>
        <v>42</v>
      </c>
      <c r="S94" s="67">
        <v>7</v>
      </c>
      <c r="T94" s="68">
        <f>IF(S94="",0,LOOKUP(S94,[1]Poängberäkning!$A$3:$A$53,[1]Poängberäkning!$B$3:$B$53))</f>
        <v>48</v>
      </c>
      <c r="U94" s="67">
        <v>8</v>
      </c>
      <c r="V94" s="68">
        <f>IF(U94="",0,LOOKUP(U94,[1]Poängberäkning!$A$3:$A$53,[1]Poängberäkning!$B$3:$B$53))</f>
        <v>46</v>
      </c>
      <c r="W94" s="54"/>
      <c r="X94" s="55">
        <f>IF(W94="",0,LOOKUP(W94,[1]Poängberäkning!$A$3:$A$53,[1]Poängberäkning!$B$3:$B$53))</f>
        <v>0</v>
      </c>
      <c r="Y94" s="54"/>
      <c r="Z94" s="55">
        <f>IF(Y94="",0,LOOKUP(Y94,[1]Poängberäkning!$A$3:$A$53,[1]Poängberäkning!$B$3:$B$53))</f>
        <v>0</v>
      </c>
      <c r="AA94" s="67"/>
      <c r="AB94" s="68">
        <f>IF(AA94="",0,LOOKUP(AA94,[1]Poängberäkning!$A$3:$A$53,[1]Poängberäkning!$B$3:$B$53))</f>
        <v>0</v>
      </c>
      <c r="AC94" s="67"/>
      <c r="AD94" s="68">
        <f>IF(AC94="",0,LOOKUP(AC94,[1]Poängberäkning!$A$3:$A$53,[1]Poängberäkning!$B$3:$B$53))</f>
        <v>0</v>
      </c>
      <c r="AE94" s="54"/>
      <c r="AF94" s="55">
        <f>IF(AE94="",0,LOOKUP(AE94,[1]Poängberäkning!$A$3:$A$53,[1]Poängberäkning!$B$3:$B$53))</f>
        <v>0</v>
      </c>
      <c r="AG94" s="54"/>
      <c r="AH94" s="55">
        <f>IF(AG94="",0,LOOKUP(AG94,[1]Poängberäkning!$A$3:$A$53,[1]Poängberäkning!$B$3:$B$53))</f>
        <v>0</v>
      </c>
      <c r="AI94" s="88"/>
      <c r="AJ94" s="50">
        <f>LARGE(($H94,$J94,$L94,$N94,$P94,$R94,$X94,$Z94,$AB94,$AD94,$T94,$V94,$AF94,$AH94),1)</f>
        <v>48</v>
      </c>
      <c r="AK94" s="50">
        <f>LARGE(($H94,$J94,$L94,$N94,$P94,$R94,$X94,$Z94,$AB94,$AD94,$T94,$V94,$AF94,$AH94),2)</f>
        <v>46</v>
      </c>
      <c r="AL94" s="50">
        <f>LARGE(($H94,$J94,$L94,$N94,$P94,$R94,$X94,$Z94,$AB94,$AD94,$T94,$V94,$AF94,$AH94),3)</f>
        <v>46</v>
      </c>
      <c r="AM94" s="50">
        <f>LARGE(($H94,$J94,$L94,$N94,$P94,$R94,$X94,$Z94,$AB94,$AD94,$T94,$V94,$AF94,$AH94),4)</f>
        <v>46</v>
      </c>
      <c r="AN94" s="50">
        <f>LARGE(($H94,$J94,$L94,$N94,$P94,$R94,$X94,$Z94,$AB94,$AD94,$T94,$V94,$AF94,$AH94),5)</f>
        <v>46</v>
      </c>
      <c r="AO94" s="50">
        <f>LARGE(($H94,$J94,$L94,$N94,$P94,$R94,$X94,$Z94,$AB94,$AD94,$T94,$V94,$AF94,$AH94),6)</f>
        <v>42</v>
      </c>
      <c r="AP94" s="50">
        <f>LARGE(($H94,$J94,$L94,$N94,$P94,$R94,$X94,$Z94,$AB94,$AD94,$T94,$V94,$AF94,$AH94),7)</f>
        <v>42</v>
      </c>
      <c r="AQ94" s="91">
        <f>LARGE(($H94,$J94,$L94,$N94,$P94,$R94,$X94,$Z94,$AB94,$AD94,$T94,$V94,$AF94,$AH94),8)</f>
        <v>0</v>
      </c>
      <c r="AR94" s="91">
        <f>LARGE(($H94,$J94,$L94,$N94,$P94,$R94,$X94,$Z94,$AB94,$AD94,$T94,$V94,$AF94,$AH94),9)</f>
        <v>0</v>
      </c>
      <c r="AS94" s="91">
        <f>LARGE(($H94,$J94,$L94,$N94,$P94,$R94,$X94,$Z94,$AB94,$AD94,$T94,$V94,$AF94,$AH94),10)</f>
        <v>0</v>
      </c>
      <c r="AT94" s="91">
        <f>LARGE(($H94,$J94,$L94,$N94,$P94,$R94,$X94,$Z94,$AB94,$AD94,$T94,$V94,$AF94,$AH94),11)</f>
        <v>0</v>
      </c>
      <c r="AU94" s="91">
        <f>LARGE(($H94,$J94,$L94,$N94,$P94,$R94,$X94,$Z94,$AB94,$AD94,$T94,$V94,$AF94,$AH94),12)</f>
        <v>0</v>
      </c>
      <c r="AV94" s="91">
        <f>LARGE(($H94,$J94,$L94,$N94,$P94,$R94,$X94,$Z94,$AB94,$AD94,$T94,$V94,$AF94,$AH94),13)</f>
        <v>0</v>
      </c>
      <c r="AW94" s="95">
        <f>LARGE(($H94,$J94,$L94,$N94,$P94,$R94,$X94,$Z94,$AB94,$AD94,$T94,$V94,$AF94,$AH94),14)</f>
        <v>0</v>
      </c>
    </row>
    <row r="95" spans="1:49" x14ac:dyDescent="0.25">
      <c r="A95" s="59" t="s">
        <v>1235</v>
      </c>
      <c r="B95" s="92">
        <v>9</v>
      </c>
      <c r="C95" s="51" t="s">
        <v>931</v>
      </c>
      <c r="D95" s="75">
        <v>2007</v>
      </c>
      <c r="E95" s="77" t="s">
        <v>137</v>
      </c>
      <c r="F95" s="102">
        <f>SUM(AJ95:AP95)</f>
        <v>184</v>
      </c>
      <c r="G95" s="54"/>
      <c r="H95" s="55">
        <f>IF(G95="",0,LOOKUP(G95,[1]Poängberäkning!$A$3:$A$53,[1]Poängberäkning!$B$3:$B$53))</f>
        <v>0</v>
      </c>
      <c r="I95" s="54"/>
      <c r="J95" s="55">
        <f>IF(I95="",0,LOOKUP(I95,[1]Poängberäkning!$A$3:$A$53,[1]Poängberäkning!$B$3:$B$53))</f>
        <v>0</v>
      </c>
      <c r="K95" s="67"/>
      <c r="L95" s="68">
        <f>IF(K95="",0,LOOKUP(K95,[1]Poängberäkning!$A$3:$A$53,[1]Poängberäkning!$B$3:$B$53))</f>
        <v>0</v>
      </c>
      <c r="M95" s="67"/>
      <c r="N95" s="68">
        <f>IF(M95="",0,LOOKUP(M95,[1]Poängberäkning!$A$3:$A$53,[1]Poängberäkning!$B$3:$B$53))</f>
        <v>0</v>
      </c>
      <c r="O95" s="54">
        <v>9</v>
      </c>
      <c r="P95" s="55">
        <f>IF(O95="",0,LOOKUP(O95,[1]Poängberäkning!$A$3:$A$53,[1]Poängberäkning!$B$3:$B$53))</f>
        <v>44</v>
      </c>
      <c r="Q95" s="54">
        <v>8</v>
      </c>
      <c r="R95" s="55">
        <f>IF(Q95="",0,LOOKUP(Q95,[1]Poängberäkning!$A$3:$A$53,[1]Poängberäkning!$B$3:$B$53))</f>
        <v>46</v>
      </c>
      <c r="S95" s="67">
        <v>8</v>
      </c>
      <c r="T95" s="68">
        <f>IF(S95="",0,LOOKUP(S95,[1]Poängberäkning!$A$3:$A$53,[1]Poängberäkning!$B$3:$B$53))</f>
        <v>46</v>
      </c>
      <c r="U95" s="67">
        <v>7</v>
      </c>
      <c r="V95" s="68">
        <f>IF(U95="",0,LOOKUP(U95,[1]Poängberäkning!$A$3:$A$53,[1]Poängberäkning!$B$3:$B$53))</f>
        <v>48</v>
      </c>
      <c r="W95" s="54"/>
      <c r="X95" s="55">
        <f>IF(W95="",0,LOOKUP(W95,[1]Poängberäkning!$A$3:$A$53,[1]Poängberäkning!$B$3:$B$53))</f>
        <v>0</v>
      </c>
      <c r="Y95" s="54"/>
      <c r="Z95" s="55">
        <f>IF(Y95="",0,LOOKUP(Y95,[1]Poängberäkning!$A$3:$A$53,[1]Poängberäkning!$B$3:$B$53))</f>
        <v>0</v>
      </c>
      <c r="AA95" s="67"/>
      <c r="AB95" s="68">
        <f>IF(AA95="",0,LOOKUP(AA95,[1]Poängberäkning!$A$3:$A$53,[1]Poängberäkning!$B$3:$B$53))</f>
        <v>0</v>
      </c>
      <c r="AC95" s="67"/>
      <c r="AD95" s="68">
        <f>IF(AC95="",0,LOOKUP(AC95,[1]Poängberäkning!$A$3:$A$53,[1]Poängberäkning!$B$3:$B$53))</f>
        <v>0</v>
      </c>
      <c r="AE95" s="54"/>
      <c r="AF95" s="55">
        <f>IF(AE95="",0,LOOKUP(AE95,[1]Poängberäkning!$A$3:$A$53,[1]Poängberäkning!$B$3:$B$53))</f>
        <v>0</v>
      </c>
      <c r="AG95" s="54"/>
      <c r="AH95" s="55">
        <f>IF(AG95="",0,LOOKUP(AG95,[1]Poängberäkning!$A$3:$A$53,[1]Poängberäkning!$B$3:$B$53))</f>
        <v>0</v>
      </c>
      <c r="AI95" s="88"/>
      <c r="AJ95" s="50">
        <f>LARGE(($H95,$J95,$L95,$N95,$P95,$R95,$X95,$Z95,$AB95,$AD95,$T95,$V95,$AF95,$AH95),1)</f>
        <v>48</v>
      </c>
      <c r="AK95" s="50">
        <f>LARGE(($H95,$J95,$L95,$N95,$P95,$R95,$X95,$Z95,$AB95,$AD95,$T95,$V95,$AF95,$AH95),2)</f>
        <v>46</v>
      </c>
      <c r="AL95" s="50">
        <f>LARGE(($H95,$J95,$L95,$N95,$P95,$R95,$X95,$Z95,$AB95,$AD95,$T95,$V95,$AF95,$AH95),3)</f>
        <v>46</v>
      </c>
      <c r="AM95" s="50">
        <f>LARGE(($H95,$J95,$L95,$N95,$P95,$R95,$X95,$Z95,$AB95,$AD95,$T95,$V95,$AF95,$AH95),4)</f>
        <v>44</v>
      </c>
      <c r="AN95" s="50">
        <f>LARGE(($H95,$J95,$L95,$N95,$P95,$R95,$X95,$Z95,$AB95,$AD95,$T95,$V95,$AF95,$AH95),5)</f>
        <v>0</v>
      </c>
      <c r="AO95" s="50">
        <f>LARGE(($H95,$J95,$L95,$N95,$P95,$R95,$X95,$Z95,$AB95,$AD95,$T95,$V95,$AF95,$AH95),6)</f>
        <v>0</v>
      </c>
      <c r="AP95" s="50">
        <f>LARGE(($H95,$J95,$L95,$N95,$P95,$R95,$X95,$Z95,$AB95,$AD95,$T95,$V95,$AF95,$AH95),7)</f>
        <v>0</v>
      </c>
      <c r="AQ95" s="91">
        <f>LARGE(($H95,$J95,$L95,$N95,$P95,$R95,$X95,$Z95,$AB95,$AD95,$T95,$V95,$AF95,$AH95),8)</f>
        <v>0</v>
      </c>
      <c r="AR95" s="91">
        <f>LARGE(($H95,$J95,$L95,$N95,$P95,$R95,$X95,$Z95,$AB95,$AD95,$T95,$V95,$AF95,$AH95),9)</f>
        <v>0</v>
      </c>
      <c r="AS95" s="91">
        <f>LARGE(($H95,$J95,$L95,$N95,$P95,$R95,$X95,$Z95,$AB95,$AD95,$T95,$V95,$AF95,$AH95),10)</f>
        <v>0</v>
      </c>
      <c r="AT95" s="91">
        <f>LARGE(($H95,$J95,$L95,$N95,$P95,$R95,$X95,$Z95,$AB95,$AD95,$T95,$V95,$AF95,$AH95),11)</f>
        <v>0</v>
      </c>
      <c r="AU95" s="91">
        <f>LARGE(($H95,$J95,$L95,$N95,$P95,$R95,$X95,$Z95,$AB95,$AD95,$T95,$V95,$AF95,$AH95),12)</f>
        <v>0</v>
      </c>
      <c r="AV95" s="91">
        <f>LARGE(($H95,$J95,$L95,$N95,$P95,$R95,$X95,$Z95,$AB95,$AD95,$T95,$V95,$AF95,$AH95),13)</f>
        <v>0</v>
      </c>
      <c r="AW95" s="95">
        <f>LARGE(($H95,$J95,$L95,$N95,$P95,$R95,$X95,$Z95,$AB95,$AD95,$T95,$V95,$AF95,$AH95),14)</f>
        <v>0</v>
      </c>
    </row>
    <row r="96" spans="1:49" x14ac:dyDescent="0.25">
      <c r="A96" s="59" t="s">
        <v>1235</v>
      </c>
      <c r="B96" s="92">
        <v>10</v>
      </c>
      <c r="C96" s="51" t="s">
        <v>939</v>
      </c>
      <c r="D96" s="75">
        <v>2007</v>
      </c>
      <c r="E96" s="77" t="s">
        <v>137</v>
      </c>
      <c r="F96" s="102">
        <f>SUM(AJ96:AP96)</f>
        <v>172</v>
      </c>
      <c r="G96" s="54"/>
      <c r="H96" s="55">
        <f>IF(G96="",0,LOOKUP(G96,[1]Poängberäkning!$A$3:$A$53,[1]Poängberäkning!$B$3:$B$53))</f>
        <v>0</v>
      </c>
      <c r="I96" s="54"/>
      <c r="J96" s="55">
        <f>IF(I96="",0,LOOKUP(I96,[1]Poängberäkning!$A$3:$A$53,[1]Poängberäkning!$B$3:$B$53))</f>
        <v>0</v>
      </c>
      <c r="K96" s="67"/>
      <c r="L96" s="68">
        <f>IF(K96="",0,LOOKUP(K96,[1]Poängberäkning!$A$3:$A$53,[1]Poängberäkning!$B$3:$B$53))</f>
        <v>0</v>
      </c>
      <c r="M96" s="67"/>
      <c r="N96" s="68">
        <f>IF(M96="",0,LOOKUP(M96,[1]Poängberäkning!$A$3:$A$53,[1]Poängberäkning!$B$3:$B$53))</f>
        <v>0</v>
      </c>
      <c r="O96" s="54">
        <v>11</v>
      </c>
      <c r="P96" s="55">
        <f>IF(O96="",0,LOOKUP(O96,[1]Poängberäkning!$A$3:$A$53,[1]Poängberäkning!$B$3:$B$53))</f>
        <v>40</v>
      </c>
      <c r="Q96" s="54">
        <v>9</v>
      </c>
      <c r="R96" s="55">
        <f>IF(Q96="",0,LOOKUP(Q96,[1]Poängberäkning!$A$3:$A$53,[1]Poängberäkning!$B$3:$B$53))</f>
        <v>44</v>
      </c>
      <c r="S96" s="67">
        <v>9</v>
      </c>
      <c r="T96" s="68">
        <f>IF(S96="",0,LOOKUP(S96,[1]Poängberäkning!$A$3:$A$53,[1]Poängberäkning!$B$3:$B$53))</f>
        <v>44</v>
      </c>
      <c r="U96" s="67">
        <v>9</v>
      </c>
      <c r="V96" s="68">
        <f>IF(U96="",0,LOOKUP(U96,[1]Poängberäkning!$A$3:$A$53,[1]Poängberäkning!$B$3:$B$53))</f>
        <v>44</v>
      </c>
      <c r="W96" s="54"/>
      <c r="X96" s="55">
        <f>IF(W96="",0,LOOKUP(W96,[1]Poängberäkning!$A$3:$A$53,[1]Poängberäkning!$B$3:$B$53))</f>
        <v>0</v>
      </c>
      <c r="Y96" s="54"/>
      <c r="Z96" s="55">
        <f>IF(Y96="",0,LOOKUP(Y96,[1]Poängberäkning!$A$3:$A$53,[1]Poängberäkning!$B$3:$B$53))</f>
        <v>0</v>
      </c>
      <c r="AA96" s="67"/>
      <c r="AB96" s="68">
        <f>IF(AA96="",0,LOOKUP(AA96,[1]Poängberäkning!$A$3:$A$53,[1]Poängberäkning!$B$3:$B$53))</f>
        <v>0</v>
      </c>
      <c r="AC96" s="67"/>
      <c r="AD96" s="68">
        <f>IF(AC96="",0,LOOKUP(AC96,[1]Poängberäkning!$A$3:$A$53,[1]Poängberäkning!$B$3:$B$53))</f>
        <v>0</v>
      </c>
      <c r="AE96" s="54"/>
      <c r="AF96" s="55">
        <f>IF(AE96="",0,LOOKUP(AE96,[1]Poängberäkning!$A$3:$A$53,[1]Poängberäkning!$B$3:$B$53))</f>
        <v>0</v>
      </c>
      <c r="AG96" s="54"/>
      <c r="AH96" s="55">
        <f>IF(AG96="",0,LOOKUP(AG96,[1]Poängberäkning!$A$3:$A$53,[1]Poängberäkning!$B$3:$B$53))</f>
        <v>0</v>
      </c>
      <c r="AI96" s="88"/>
      <c r="AJ96" s="50">
        <f>LARGE(($H96,$J96,$L96,$N96,$P96,$R96,$X96,$Z96,$AB96,$AD96,$T96,$V96,$AF96,$AH96),1)</f>
        <v>44</v>
      </c>
      <c r="AK96" s="50">
        <f>LARGE(($H96,$J96,$L96,$N96,$P96,$R96,$X96,$Z96,$AB96,$AD96,$T96,$V96,$AF96,$AH96),2)</f>
        <v>44</v>
      </c>
      <c r="AL96" s="50">
        <f>LARGE(($H96,$J96,$L96,$N96,$P96,$R96,$X96,$Z96,$AB96,$AD96,$T96,$V96,$AF96,$AH96),3)</f>
        <v>44</v>
      </c>
      <c r="AM96" s="50">
        <f>LARGE(($H96,$J96,$L96,$N96,$P96,$R96,$X96,$Z96,$AB96,$AD96,$T96,$V96,$AF96,$AH96),4)</f>
        <v>40</v>
      </c>
      <c r="AN96" s="50">
        <f>LARGE(($H96,$J96,$L96,$N96,$P96,$R96,$X96,$Z96,$AB96,$AD96,$T96,$V96,$AF96,$AH96),5)</f>
        <v>0</v>
      </c>
      <c r="AO96" s="50">
        <f>LARGE(($H96,$J96,$L96,$N96,$P96,$R96,$X96,$Z96,$AB96,$AD96,$T96,$V96,$AF96,$AH96),6)</f>
        <v>0</v>
      </c>
      <c r="AP96" s="50">
        <f>LARGE(($H96,$J96,$L96,$N96,$P96,$R96,$X96,$Z96,$AB96,$AD96,$T96,$V96,$AF96,$AH96),7)</f>
        <v>0</v>
      </c>
      <c r="AQ96" s="91">
        <f>LARGE(($H96,$J96,$L96,$N96,$P96,$R96,$X96,$Z96,$AB96,$AD96,$T96,$V96,$AF96,$AH96),8)</f>
        <v>0</v>
      </c>
      <c r="AR96" s="91">
        <f>LARGE(($H96,$J96,$L96,$N96,$P96,$R96,$X96,$Z96,$AB96,$AD96,$T96,$V96,$AF96,$AH96),9)</f>
        <v>0</v>
      </c>
      <c r="AS96" s="91">
        <f>LARGE(($H96,$J96,$L96,$N96,$P96,$R96,$X96,$Z96,$AB96,$AD96,$T96,$V96,$AF96,$AH96),10)</f>
        <v>0</v>
      </c>
      <c r="AT96" s="91">
        <f>LARGE(($H96,$J96,$L96,$N96,$P96,$R96,$X96,$Z96,$AB96,$AD96,$T96,$V96,$AF96,$AH96),11)</f>
        <v>0</v>
      </c>
      <c r="AU96" s="91">
        <f>LARGE(($H96,$J96,$L96,$N96,$P96,$R96,$X96,$Z96,$AB96,$AD96,$T96,$V96,$AF96,$AH96),12)</f>
        <v>0</v>
      </c>
      <c r="AV96" s="91">
        <f>LARGE(($H96,$J96,$L96,$N96,$P96,$R96,$X96,$Z96,$AB96,$AD96,$T96,$V96,$AF96,$AH96),13)</f>
        <v>0</v>
      </c>
      <c r="AW96" s="95">
        <f>LARGE(($H96,$J96,$L96,$N96,$P96,$R96,$X96,$Z96,$AB96,$AD96,$T96,$V96,$AF96,$AH96),14)</f>
        <v>0</v>
      </c>
    </row>
    <row r="97" spans="1:49" x14ac:dyDescent="0.25">
      <c r="A97" s="59" t="s">
        <v>1235</v>
      </c>
      <c r="B97" s="92">
        <v>11</v>
      </c>
      <c r="C97" s="51" t="s">
        <v>915</v>
      </c>
      <c r="D97" s="75">
        <v>2007</v>
      </c>
      <c r="E97" s="77" t="s">
        <v>137</v>
      </c>
      <c r="F97" s="102">
        <f>SUM(AJ97:AP97)</f>
        <v>108</v>
      </c>
      <c r="G97" s="54"/>
      <c r="H97" s="55">
        <f>IF(G97="",0,LOOKUP(G97,[1]Poängberäkning!$A$3:$A$53,[1]Poängberäkning!$B$3:$B$53))</f>
        <v>0</v>
      </c>
      <c r="I97" s="54"/>
      <c r="J97" s="55">
        <f>IF(I97="",0,LOOKUP(I97,[1]Poängberäkning!$A$3:$A$53,[1]Poängberäkning!$B$3:$B$53))</f>
        <v>0</v>
      </c>
      <c r="K97" s="67"/>
      <c r="L97" s="68">
        <f>IF(K97="",0,LOOKUP(K97,[1]Poängberäkning!$A$3:$A$53,[1]Poängberäkning!$B$3:$B$53))</f>
        <v>0</v>
      </c>
      <c r="M97" s="67"/>
      <c r="N97" s="68">
        <f>IF(M97="",0,LOOKUP(M97,[1]Poängberäkning!$A$3:$A$53,[1]Poängberäkning!$B$3:$B$53))</f>
        <v>0</v>
      </c>
      <c r="O97" s="54">
        <v>7</v>
      </c>
      <c r="P97" s="55">
        <f>IF(O97="",0,LOOKUP(O97,[1]Poängberäkning!$A$3:$A$53,[1]Poängberäkning!$B$3:$B$53))</f>
        <v>48</v>
      </c>
      <c r="Q97" s="54">
        <v>4</v>
      </c>
      <c r="R97" s="55">
        <f>IF(Q97="",0,LOOKUP(Q97,[1]Poängberäkning!$A$3:$A$53,[1]Poängberäkning!$B$3:$B$53))</f>
        <v>60</v>
      </c>
      <c r="S97" s="67"/>
      <c r="T97" s="68">
        <f>IF(S97="",0,LOOKUP(S97,[1]Poängberäkning!$A$3:$A$53,[1]Poängberäkning!$B$3:$B$53))</f>
        <v>0</v>
      </c>
      <c r="U97" s="67"/>
      <c r="V97" s="68">
        <f>IF(U97="",0,LOOKUP(U97,[1]Poängberäkning!$A$3:$A$53,[1]Poängberäkning!$B$3:$B$53))</f>
        <v>0</v>
      </c>
      <c r="W97" s="54"/>
      <c r="X97" s="55">
        <f>IF(W97="",0,LOOKUP(W97,[1]Poängberäkning!$A$3:$A$53,[1]Poängberäkning!$B$3:$B$53))</f>
        <v>0</v>
      </c>
      <c r="Y97" s="54"/>
      <c r="Z97" s="55">
        <f>IF(Y97="",0,LOOKUP(Y97,[1]Poängberäkning!$A$3:$A$53,[1]Poängberäkning!$B$3:$B$53))</f>
        <v>0</v>
      </c>
      <c r="AA97" s="67"/>
      <c r="AB97" s="68">
        <f>IF(AA97="",0,LOOKUP(AA97,[1]Poängberäkning!$A$3:$A$53,[1]Poängberäkning!$B$3:$B$53))</f>
        <v>0</v>
      </c>
      <c r="AC97" s="67"/>
      <c r="AD97" s="68">
        <f>IF(AC97="",0,LOOKUP(AC97,[1]Poängberäkning!$A$3:$A$53,[1]Poängberäkning!$B$3:$B$53))</f>
        <v>0</v>
      </c>
      <c r="AE97" s="54"/>
      <c r="AF97" s="55">
        <f>IF(AE97="",0,LOOKUP(AE97,[1]Poängberäkning!$A$3:$A$53,[1]Poängberäkning!$B$3:$B$53))</f>
        <v>0</v>
      </c>
      <c r="AG97" s="54"/>
      <c r="AH97" s="55">
        <f>IF(AG97="",0,LOOKUP(AG97,[1]Poängberäkning!$A$3:$A$53,[1]Poängberäkning!$B$3:$B$53))</f>
        <v>0</v>
      </c>
      <c r="AI97" s="88"/>
      <c r="AJ97" s="50">
        <f>LARGE(($H97,$J97,$L97,$N97,$P97,$R97,$X97,$Z97,$AB97,$AD97,$T97,$V97,$AF97,$AH97),1)</f>
        <v>60</v>
      </c>
      <c r="AK97" s="50">
        <f>LARGE(($H97,$J97,$L97,$N97,$P97,$R97,$X97,$Z97,$AB97,$AD97,$T97,$V97,$AF97,$AH97),2)</f>
        <v>48</v>
      </c>
      <c r="AL97" s="50">
        <f>LARGE(($H97,$J97,$L97,$N97,$P97,$R97,$X97,$Z97,$AB97,$AD97,$T97,$V97,$AF97,$AH97),3)</f>
        <v>0</v>
      </c>
      <c r="AM97" s="50">
        <f>LARGE(($H97,$J97,$L97,$N97,$P97,$R97,$X97,$Z97,$AB97,$AD97,$T97,$V97,$AF97,$AH97),4)</f>
        <v>0</v>
      </c>
      <c r="AN97" s="50">
        <f>LARGE(($H97,$J97,$L97,$N97,$P97,$R97,$X97,$Z97,$AB97,$AD97,$T97,$V97,$AF97,$AH97),5)</f>
        <v>0</v>
      </c>
      <c r="AO97" s="50">
        <f>LARGE(($H97,$J97,$L97,$N97,$P97,$R97,$X97,$Z97,$AB97,$AD97,$T97,$V97,$AF97,$AH97),6)</f>
        <v>0</v>
      </c>
      <c r="AP97" s="50">
        <f>LARGE(($H97,$J97,$L97,$N97,$P97,$R97,$X97,$Z97,$AB97,$AD97,$T97,$V97,$AF97,$AH97),7)</f>
        <v>0</v>
      </c>
      <c r="AQ97" s="91">
        <f>LARGE(($H97,$J97,$L97,$N97,$P97,$R97,$X97,$Z97,$AB97,$AD97,$T97,$V97,$AF97,$AH97),8)</f>
        <v>0</v>
      </c>
      <c r="AR97" s="91">
        <f>LARGE(($H97,$J97,$L97,$N97,$P97,$R97,$X97,$Z97,$AB97,$AD97,$T97,$V97,$AF97,$AH97),9)</f>
        <v>0</v>
      </c>
      <c r="AS97" s="91">
        <f>LARGE(($H97,$J97,$L97,$N97,$P97,$R97,$X97,$Z97,$AB97,$AD97,$T97,$V97,$AF97,$AH97),10)</f>
        <v>0</v>
      </c>
      <c r="AT97" s="91">
        <f>LARGE(($H97,$J97,$L97,$N97,$P97,$R97,$X97,$Z97,$AB97,$AD97,$T97,$V97,$AF97,$AH97),11)</f>
        <v>0</v>
      </c>
      <c r="AU97" s="91">
        <f>LARGE(($H97,$J97,$L97,$N97,$P97,$R97,$X97,$Z97,$AB97,$AD97,$T97,$V97,$AF97,$AH97),12)</f>
        <v>0</v>
      </c>
      <c r="AV97" s="91">
        <f>LARGE(($H97,$J97,$L97,$N97,$P97,$R97,$X97,$Z97,$AB97,$AD97,$T97,$V97,$AF97,$AH97),13)</f>
        <v>0</v>
      </c>
      <c r="AW97" s="95">
        <f>LARGE(($H97,$J97,$L97,$N97,$P97,$R97,$X97,$Z97,$AB97,$AD97,$T97,$V97,$AF97,$AH97),14)</f>
        <v>0</v>
      </c>
    </row>
    <row r="98" spans="1:49" x14ac:dyDescent="0.25">
      <c r="A98" s="59" t="s">
        <v>1235</v>
      </c>
      <c r="B98" s="92">
        <v>12</v>
      </c>
      <c r="C98" s="51" t="s">
        <v>946</v>
      </c>
      <c r="D98" s="75">
        <v>2007</v>
      </c>
      <c r="E98" s="77" t="s">
        <v>137</v>
      </c>
      <c r="F98" s="102">
        <f>SUM(AJ98:AP98)</f>
        <v>84</v>
      </c>
      <c r="G98" s="54"/>
      <c r="H98" s="55">
        <f>IF(G98="",0,LOOKUP(G98,[1]Poängberäkning!$A$3:$A$53,[1]Poängberäkning!$B$3:$B$53))</f>
        <v>0</v>
      </c>
      <c r="I98" s="54"/>
      <c r="J98" s="55">
        <f>IF(I98="",0,LOOKUP(I98,[1]Poängberäkning!$A$3:$A$53,[1]Poängberäkning!$B$3:$B$53))</f>
        <v>0</v>
      </c>
      <c r="K98" s="67"/>
      <c r="L98" s="68">
        <f>IF(K98="",0,LOOKUP(K98,[1]Poängberäkning!$A$3:$A$53,[1]Poängberäkning!$B$3:$B$53))</f>
        <v>0</v>
      </c>
      <c r="M98" s="67"/>
      <c r="N98" s="68">
        <f>IF(M98="",0,LOOKUP(M98,[1]Poängberäkning!$A$3:$A$53,[1]Poängberäkning!$B$3:$B$53))</f>
        <v>0</v>
      </c>
      <c r="O98" s="54"/>
      <c r="P98" s="55">
        <f>IF(O98="",0,LOOKUP(O98,[1]Poängberäkning!$A$3:$A$53,[1]Poängberäkning!$B$3:$B$53))</f>
        <v>0</v>
      </c>
      <c r="Q98" s="54"/>
      <c r="R98" s="55">
        <f>IF(Q98="",0,LOOKUP(Q98,[1]Poängberäkning!$A$3:$A$53,[1]Poängberäkning!$B$3:$B$53))</f>
        <v>0</v>
      </c>
      <c r="S98" s="67">
        <v>10</v>
      </c>
      <c r="T98" s="68">
        <f>IF(S98="",0,LOOKUP(S98,[1]Poängberäkning!$A$3:$A$53,[1]Poängberäkning!$B$3:$B$53))</f>
        <v>42</v>
      </c>
      <c r="U98" s="67">
        <v>10</v>
      </c>
      <c r="V98" s="68">
        <f>IF(U98="",0,LOOKUP(U98,[1]Poängberäkning!$A$3:$A$53,[1]Poängberäkning!$B$3:$B$53))</f>
        <v>42</v>
      </c>
      <c r="W98" s="54"/>
      <c r="X98" s="55">
        <f>IF(W98="",0,LOOKUP(W98,[1]Poängberäkning!$A$3:$A$53,[1]Poängberäkning!$B$3:$B$53))</f>
        <v>0</v>
      </c>
      <c r="Y98" s="54"/>
      <c r="Z98" s="55">
        <f>IF(Y98="",0,LOOKUP(Y98,[1]Poängberäkning!$A$3:$A$53,[1]Poängberäkning!$B$3:$B$53))</f>
        <v>0</v>
      </c>
      <c r="AA98" s="67"/>
      <c r="AB98" s="68">
        <f>IF(AA98="",0,LOOKUP(AA98,[1]Poängberäkning!$A$3:$A$53,[1]Poängberäkning!$B$3:$B$53))</f>
        <v>0</v>
      </c>
      <c r="AC98" s="67"/>
      <c r="AD98" s="68">
        <f>IF(AC98="",0,LOOKUP(AC98,[1]Poängberäkning!$A$3:$A$53,[1]Poängberäkning!$B$3:$B$53))</f>
        <v>0</v>
      </c>
      <c r="AE98" s="54"/>
      <c r="AF98" s="55">
        <f>IF(AE98="",0,LOOKUP(AE98,[1]Poängberäkning!$A$3:$A$53,[1]Poängberäkning!$B$3:$B$53))</f>
        <v>0</v>
      </c>
      <c r="AG98" s="54"/>
      <c r="AH98" s="55">
        <f>IF(AG98="",0,LOOKUP(AG98,[1]Poängberäkning!$A$3:$A$53,[1]Poängberäkning!$B$3:$B$53))</f>
        <v>0</v>
      </c>
      <c r="AI98" s="88"/>
      <c r="AJ98" s="50">
        <f>LARGE(($H98,$J98,$L98,$N98,$P98,$R98,$X98,$Z98,$AB98,$AD98,$T98,$V98,$AF98,$AH98),1)</f>
        <v>42</v>
      </c>
      <c r="AK98" s="50">
        <f>LARGE(($H98,$J98,$L98,$N98,$P98,$R98,$X98,$Z98,$AB98,$AD98,$T98,$V98,$AF98,$AH98),2)</f>
        <v>42</v>
      </c>
      <c r="AL98" s="50">
        <f>LARGE(($H98,$J98,$L98,$N98,$P98,$R98,$X98,$Z98,$AB98,$AD98,$T98,$V98,$AF98,$AH98),3)</f>
        <v>0</v>
      </c>
      <c r="AM98" s="50">
        <f>LARGE(($H98,$J98,$L98,$N98,$P98,$R98,$X98,$Z98,$AB98,$AD98,$T98,$V98,$AF98,$AH98),4)</f>
        <v>0</v>
      </c>
      <c r="AN98" s="50">
        <f>LARGE(($H98,$J98,$L98,$N98,$P98,$R98,$X98,$Z98,$AB98,$AD98,$T98,$V98,$AF98,$AH98),5)</f>
        <v>0</v>
      </c>
      <c r="AO98" s="50">
        <f>LARGE(($H98,$J98,$L98,$N98,$P98,$R98,$X98,$Z98,$AB98,$AD98,$T98,$V98,$AF98,$AH98),6)</f>
        <v>0</v>
      </c>
      <c r="AP98" s="50">
        <f>LARGE(($H98,$J98,$L98,$N98,$P98,$R98,$X98,$Z98,$AB98,$AD98,$T98,$V98,$AF98,$AH98),7)</f>
        <v>0</v>
      </c>
      <c r="AQ98" s="91">
        <f>LARGE(($H98,$J98,$L98,$N98,$P98,$R98,$X98,$Z98,$AB98,$AD98,$T98,$V98,$AF98,$AH98),8)</f>
        <v>0</v>
      </c>
      <c r="AR98" s="91">
        <f>LARGE(($H98,$J98,$L98,$N98,$P98,$R98,$X98,$Z98,$AB98,$AD98,$T98,$V98,$AF98,$AH98),9)</f>
        <v>0</v>
      </c>
      <c r="AS98" s="91">
        <f>LARGE(($H98,$J98,$L98,$N98,$P98,$R98,$X98,$Z98,$AB98,$AD98,$T98,$V98,$AF98,$AH98),10)</f>
        <v>0</v>
      </c>
      <c r="AT98" s="91">
        <f>LARGE(($H98,$J98,$L98,$N98,$P98,$R98,$X98,$Z98,$AB98,$AD98,$T98,$V98,$AF98,$AH98),11)</f>
        <v>0</v>
      </c>
      <c r="AU98" s="91">
        <f>LARGE(($H98,$J98,$L98,$N98,$P98,$R98,$X98,$Z98,$AB98,$AD98,$T98,$V98,$AF98,$AH98),12)</f>
        <v>0</v>
      </c>
      <c r="AV98" s="91">
        <f>LARGE(($H98,$J98,$L98,$N98,$P98,$R98,$X98,$Z98,$AB98,$AD98,$T98,$V98,$AF98,$AH98),13)</f>
        <v>0</v>
      </c>
      <c r="AW98" s="95">
        <f>LARGE(($H98,$J98,$L98,$N98,$P98,$R98,$X98,$Z98,$AB98,$AD98,$T98,$V98,$AF98,$AH98),14)</f>
        <v>0</v>
      </c>
    </row>
    <row r="99" spans="1:49" x14ac:dyDescent="0.25">
      <c r="A99" s="59" t="s">
        <v>1235</v>
      </c>
      <c r="B99" s="92"/>
      <c r="C99" s="51"/>
      <c r="D99" s="75"/>
      <c r="E99" s="77"/>
      <c r="F99" s="102"/>
      <c r="G99" s="54"/>
      <c r="H99" s="55">
        <f>IF(G99="",0,LOOKUP(G99,[1]Poängberäkning!$A$3:$A$53,[1]Poängberäkning!$B$3:$B$53))</f>
        <v>0</v>
      </c>
      <c r="I99" s="54"/>
      <c r="J99" s="55">
        <f>IF(I99="",0,LOOKUP(I99,[1]Poängberäkning!$A$3:$A$53,[1]Poängberäkning!$B$3:$B$53))</f>
        <v>0</v>
      </c>
      <c r="K99" s="67"/>
      <c r="L99" s="68">
        <f>IF(K99="",0,LOOKUP(K99,[1]Poängberäkning!$A$3:$A$53,[1]Poängberäkning!$B$3:$B$53))</f>
        <v>0</v>
      </c>
      <c r="M99" s="67"/>
      <c r="N99" s="68">
        <f>IF(M99="",0,LOOKUP(M99,[1]Poängberäkning!$A$3:$A$53,[1]Poängberäkning!$B$3:$B$53))</f>
        <v>0</v>
      </c>
      <c r="O99" s="54"/>
      <c r="P99" s="55">
        <f>IF(O99="",0,LOOKUP(O99,[1]Poängberäkning!$A$3:$A$53,[1]Poängberäkning!$B$3:$B$53))</f>
        <v>0</v>
      </c>
      <c r="Q99" s="54"/>
      <c r="R99" s="55">
        <f>IF(Q99="",0,LOOKUP(Q99,[1]Poängberäkning!$A$3:$A$53,[1]Poängberäkning!$B$3:$B$53))</f>
        <v>0</v>
      </c>
      <c r="S99" s="67"/>
      <c r="T99" s="68">
        <f>IF(S99="",0,LOOKUP(S99,[1]Poängberäkning!$A$3:$A$53,[1]Poängberäkning!$B$3:$B$53))</f>
        <v>0</v>
      </c>
      <c r="U99" s="67"/>
      <c r="V99" s="68">
        <f>IF(U99="",0,LOOKUP(U99,[1]Poängberäkning!$A$3:$A$53,[1]Poängberäkning!$B$3:$B$53))</f>
        <v>0</v>
      </c>
      <c r="W99" s="54"/>
      <c r="X99" s="55">
        <f>IF(W99="",0,LOOKUP(W99,[1]Poängberäkning!$A$3:$A$53,[1]Poängberäkning!$B$3:$B$53))</f>
        <v>0</v>
      </c>
      <c r="Y99" s="54"/>
      <c r="Z99" s="55">
        <f>IF(Y99="",0,LOOKUP(Y99,[1]Poängberäkning!$A$3:$A$53,[1]Poängberäkning!$B$3:$B$53))</f>
        <v>0</v>
      </c>
      <c r="AA99" s="67"/>
      <c r="AB99" s="68">
        <f>IF(AA99="",0,LOOKUP(AA99,[1]Poängberäkning!$A$3:$A$53,[1]Poängberäkning!$B$3:$B$53))</f>
        <v>0</v>
      </c>
      <c r="AC99" s="67"/>
      <c r="AD99" s="68">
        <f>IF(AC99="",0,LOOKUP(AC99,[1]Poängberäkning!$A$3:$A$53,[1]Poängberäkning!$B$3:$B$53))</f>
        <v>0</v>
      </c>
      <c r="AE99" s="54"/>
      <c r="AF99" s="55">
        <f>IF(AE99="",0,LOOKUP(AE99,[1]Poängberäkning!$A$3:$A$53,[1]Poängberäkning!$B$3:$B$53))</f>
        <v>0</v>
      </c>
      <c r="AG99" s="54"/>
      <c r="AH99" s="55">
        <f>IF(AG99="",0,LOOKUP(AG99,[1]Poängberäkning!$A$3:$A$53,[1]Poängberäkning!$B$3:$B$53))</f>
        <v>0</v>
      </c>
      <c r="AI99" s="88"/>
      <c r="AJ99" s="50">
        <f>LARGE(($H99,$J99,$L99,$N99,$P99,$R99,$X99,$Z99,$AB99,$AD99,$T99,$V99,$AF99,$AH99),1)</f>
        <v>0</v>
      </c>
      <c r="AK99" s="50">
        <f>LARGE(($H99,$J99,$L99,$N99,$P99,$R99,$X99,$Z99,$AB99,$AD99,$T99,$V99,$AF99,$AH99),2)</f>
        <v>0</v>
      </c>
      <c r="AL99" s="50">
        <f>LARGE(($H99,$J99,$L99,$N99,$P99,$R99,$X99,$Z99,$AB99,$AD99,$T99,$V99,$AF99,$AH99),3)</f>
        <v>0</v>
      </c>
      <c r="AM99" s="50">
        <f>LARGE(($H99,$J99,$L99,$N99,$P99,$R99,$X99,$Z99,$AB99,$AD99,$T99,$V99,$AF99,$AH99),4)</f>
        <v>0</v>
      </c>
      <c r="AN99" s="50">
        <f>LARGE(($H99,$J99,$L99,$N99,$P99,$R99,$X99,$Z99,$AB99,$AD99,$T99,$V99,$AF99,$AH99),5)</f>
        <v>0</v>
      </c>
      <c r="AO99" s="50">
        <f>LARGE(($H99,$J99,$L99,$N99,$P99,$R99,$X99,$Z99,$AB99,$AD99,$T99,$V99,$AF99,$AH99),6)</f>
        <v>0</v>
      </c>
      <c r="AP99" s="50">
        <f>LARGE(($H99,$J99,$L99,$N99,$P99,$R99,$X99,$Z99,$AB99,$AD99,$T99,$V99,$AF99,$AH99),7)</f>
        <v>0</v>
      </c>
      <c r="AQ99" s="91">
        <f>LARGE(($H99,$J99,$L99,$N99,$P99,$R99,$X99,$Z99,$AB99,$AD99,$T99,$V99,$AF99,$AH99),8)</f>
        <v>0</v>
      </c>
      <c r="AR99" s="91">
        <f>LARGE(($H99,$J99,$L99,$N99,$P99,$R99,$X99,$Z99,$AB99,$AD99,$T99,$V99,$AF99,$AH99),9)</f>
        <v>0</v>
      </c>
      <c r="AS99" s="91">
        <f>LARGE(($H99,$J99,$L99,$N99,$P99,$R99,$X99,$Z99,$AB99,$AD99,$T99,$V99,$AF99,$AH99),10)</f>
        <v>0</v>
      </c>
      <c r="AT99" s="91">
        <f>LARGE(($H99,$J99,$L99,$N99,$P99,$R99,$X99,$Z99,$AB99,$AD99,$T99,$V99,$AF99,$AH99),11)</f>
        <v>0</v>
      </c>
      <c r="AU99" s="91">
        <f>LARGE(($H99,$J99,$L99,$N99,$P99,$R99,$X99,$Z99,$AB99,$AD99,$T99,$V99,$AF99,$AH99),12)</f>
        <v>0</v>
      </c>
      <c r="AV99" s="91">
        <f>LARGE(($H99,$J99,$L99,$N99,$P99,$R99,$X99,$Z99,$AB99,$AD99,$T99,$V99,$AF99,$AH99),13)</f>
        <v>0</v>
      </c>
      <c r="AW99" s="95">
        <f>LARGE(($H99,$J99,$L99,$N99,$P99,$R99,$X99,$Z99,$AB99,$AD99,$T99,$V99,$AF99,$AH99),14)</f>
        <v>0</v>
      </c>
    </row>
    <row r="100" spans="1:49" x14ac:dyDescent="0.25">
      <c r="A100" s="79"/>
      <c r="B100" s="81"/>
      <c r="C100" s="80"/>
      <c r="D100" s="81"/>
      <c r="E100" s="82"/>
      <c r="F100" s="103"/>
      <c r="G100" s="83"/>
      <c r="H100" s="84"/>
      <c r="I100" s="83"/>
      <c r="J100" s="84"/>
      <c r="K100" s="83"/>
      <c r="L100" s="84"/>
      <c r="M100" s="83"/>
      <c r="N100" s="84"/>
      <c r="O100" s="83"/>
      <c r="P100" s="84"/>
      <c r="Q100" s="83"/>
      <c r="R100" s="84"/>
      <c r="S100" s="83"/>
      <c r="T100" s="84"/>
      <c r="U100" s="83"/>
      <c r="V100" s="84"/>
      <c r="W100" s="83"/>
      <c r="X100" s="84"/>
      <c r="Y100" s="83"/>
      <c r="Z100" s="84"/>
      <c r="AA100" s="83"/>
      <c r="AB100" s="84"/>
      <c r="AC100" s="83"/>
      <c r="AD100" s="84"/>
      <c r="AE100" s="83"/>
      <c r="AF100" s="84"/>
      <c r="AG100" s="83"/>
      <c r="AH100" s="84"/>
      <c r="AI100" s="88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7"/>
    </row>
    <row r="101" spans="1:49" x14ac:dyDescent="0.25">
      <c r="A101" s="59" t="s">
        <v>1236</v>
      </c>
      <c r="B101" s="92">
        <v>1</v>
      </c>
      <c r="C101" s="51" t="s">
        <v>394</v>
      </c>
      <c r="D101" s="75">
        <v>2006</v>
      </c>
      <c r="E101" s="77" t="s">
        <v>137</v>
      </c>
      <c r="F101" s="102">
        <f>SUM(AJ101:AP101)</f>
        <v>700</v>
      </c>
      <c r="G101" s="54">
        <v>1</v>
      </c>
      <c r="H101" s="55">
        <f>IF(G101="",0,LOOKUP(G101,[1]Poängberäkning!$A$3:$A$53,[1]Poängberäkning!$B$3:$B$53))</f>
        <v>100</v>
      </c>
      <c r="I101" s="54">
        <v>1</v>
      </c>
      <c r="J101" s="55">
        <f>IF(I101="",0,LOOKUP(I101,[1]Poängberäkning!$A$3:$A$53,[1]Poängberäkning!$B$3:$B$53))</f>
        <v>100</v>
      </c>
      <c r="K101" s="67">
        <v>1</v>
      </c>
      <c r="L101" s="68">
        <f>IF(K101="",0,LOOKUP(K101,[1]Poängberäkning!$A$3:$A$53,[1]Poängberäkning!$B$3:$B$53))</f>
        <v>100</v>
      </c>
      <c r="M101" s="67">
        <v>1</v>
      </c>
      <c r="N101" s="68">
        <f>IF(M101="",0,LOOKUP(M101,[1]Poängberäkning!$A$3:$A$53,[1]Poängberäkning!$B$3:$B$53))</f>
        <v>100</v>
      </c>
      <c r="O101" s="54">
        <v>1</v>
      </c>
      <c r="P101" s="55">
        <f>IF(O101="",0,LOOKUP(O101,[1]Poängberäkning!$A$3:$A$53,[1]Poängberäkning!$B$3:$B$53))</f>
        <v>100</v>
      </c>
      <c r="Q101" s="54">
        <v>1</v>
      </c>
      <c r="R101" s="55">
        <f>IF(Q101="",0,LOOKUP(Q101,[1]Poängberäkning!$A$3:$A$53,[1]Poängberäkning!$B$3:$B$53))</f>
        <v>100</v>
      </c>
      <c r="S101" s="67">
        <v>1</v>
      </c>
      <c r="T101" s="68">
        <f>IF(S101="",0,LOOKUP(S101,[1]Poängberäkning!$A$3:$A$53,[1]Poängberäkning!$B$3:$B$53))</f>
        <v>100</v>
      </c>
      <c r="U101" s="67">
        <v>1</v>
      </c>
      <c r="V101" s="68">
        <f>IF(U101="",0,LOOKUP(U101,[1]Poängberäkning!$A$3:$A$53,[1]Poängberäkning!$B$3:$B$53))</f>
        <v>100</v>
      </c>
      <c r="W101" s="54">
        <v>1</v>
      </c>
      <c r="X101" s="55">
        <f>IF(W101="",0,LOOKUP(W101,[1]Poängberäkning!$A$3:$A$53,[1]Poängberäkning!$B$3:$B$53))</f>
        <v>100</v>
      </c>
      <c r="Y101" s="54">
        <v>1</v>
      </c>
      <c r="Z101" s="55">
        <f>IF(Y101="",0,LOOKUP(Y101,[1]Poängberäkning!$A$3:$A$53,[1]Poängberäkning!$B$3:$B$53))</f>
        <v>100</v>
      </c>
      <c r="AA101" s="67"/>
      <c r="AB101" s="68">
        <f>IF(AA101="",0,LOOKUP(AA101,[1]Poängberäkning!$A$3:$A$53,[1]Poängberäkning!$B$3:$B$53))</f>
        <v>0</v>
      </c>
      <c r="AC101" s="67"/>
      <c r="AD101" s="68">
        <f>IF(AC101="",0,LOOKUP(AC101,[1]Poängberäkning!$A$3:$A$53,[1]Poängberäkning!$B$3:$B$53))</f>
        <v>0</v>
      </c>
      <c r="AE101" s="54"/>
      <c r="AF101" s="55">
        <f>IF(AE101="",0,LOOKUP(AE101,[1]Poängberäkning!$A$3:$A$53,[1]Poängberäkning!$B$3:$B$53))</f>
        <v>0</v>
      </c>
      <c r="AG101" s="54"/>
      <c r="AH101" s="55">
        <f>IF(AG101="",0,LOOKUP(AG101,[1]Poängberäkning!$A$3:$A$53,[1]Poängberäkning!$B$3:$B$53))</f>
        <v>0</v>
      </c>
      <c r="AI101" s="88"/>
      <c r="AJ101" s="50">
        <f>LARGE(($H101,$J101,$L101,$N101,$P101,$R101,$X101,$Z101,$AB101,$AD101,$T101,$V101,$AF101,$AH101),1)</f>
        <v>100</v>
      </c>
      <c r="AK101" s="50">
        <f>LARGE(($H101,$J101,$L101,$N101,$P101,$R101,$X101,$Z101,$AB101,$AD101,$T101,$V101,$AF101,$AH101),2)</f>
        <v>100</v>
      </c>
      <c r="AL101" s="50">
        <f>LARGE(($H101,$J101,$L101,$N101,$P101,$R101,$X101,$Z101,$AB101,$AD101,$T101,$V101,$AF101,$AH101),3)</f>
        <v>100</v>
      </c>
      <c r="AM101" s="50">
        <f>LARGE(($H101,$J101,$L101,$N101,$P101,$R101,$X101,$Z101,$AB101,$AD101,$T101,$V101,$AF101,$AH101),4)</f>
        <v>100</v>
      </c>
      <c r="AN101" s="50">
        <f>LARGE(($H101,$J101,$L101,$N101,$P101,$R101,$X101,$Z101,$AB101,$AD101,$T101,$V101,$AF101,$AH101),5)</f>
        <v>100</v>
      </c>
      <c r="AO101" s="50">
        <f>LARGE(($H101,$J101,$L101,$N101,$P101,$R101,$X101,$Z101,$AB101,$AD101,$T101,$V101,$AF101,$AH101),6)</f>
        <v>100</v>
      </c>
      <c r="AP101" s="50">
        <f>LARGE(($H101,$J101,$L101,$N101,$P101,$R101,$X101,$Z101,$AB101,$AD101,$T101,$V101,$AF101,$AH101),7)</f>
        <v>100</v>
      </c>
      <c r="AQ101" s="91">
        <f>LARGE(($H101,$J101,$L101,$N101,$P101,$R101,$X101,$Z101,$AB101,$AD101,$T101,$V101,$AF101,$AH101),8)</f>
        <v>100</v>
      </c>
      <c r="AR101" s="91">
        <f>LARGE(($H101,$J101,$L101,$N101,$P101,$R101,$X101,$Z101,$AB101,$AD101,$T101,$V101,$AF101,$AH101),9)</f>
        <v>100</v>
      </c>
      <c r="AS101" s="91">
        <f>LARGE(($H101,$J101,$L101,$N101,$P101,$R101,$X101,$Z101,$AB101,$AD101,$T101,$V101,$AF101,$AH101),10)</f>
        <v>100</v>
      </c>
      <c r="AT101" s="91">
        <f>LARGE(($H101,$J101,$L101,$N101,$P101,$R101,$X101,$Z101,$AB101,$AD101,$T101,$V101,$AF101,$AH101),11)</f>
        <v>0</v>
      </c>
      <c r="AU101" s="91">
        <f>LARGE(($H101,$J101,$L101,$N101,$P101,$R101,$X101,$Z101,$AB101,$AD101,$T101,$V101,$AF101,$AH101),12)</f>
        <v>0</v>
      </c>
      <c r="AV101" s="91">
        <f>LARGE(($H101,$J101,$L101,$N101,$P101,$R101,$X101,$Z101,$AB101,$AD101,$T101,$V101,$AF101,$AH101),13)</f>
        <v>0</v>
      </c>
      <c r="AW101" s="95">
        <f>LARGE(($H101,$J101,$L101,$N101,$P101,$R101,$X101,$Z101,$AB101,$AD101,$T101,$V101,$AF101,$AH101),14)</f>
        <v>0</v>
      </c>
    </row>
    <row r="102" spans="1:49" x14ac:dyDescent="0.25">
      <c r="A102" s="59" t="s">
        <v>1236</v>
      </c>
      <c r="B102" s="92">
        <v>2</v>
      </c>
      <c r="C102" s="51" t="s">
        <v>448</v>
      </c>
      <c r="D102" s="75">
        <v>2006</v>
      </c>
      <c r="E102" s="77" t="s">
        <v>204</v>
      </c>
      <c r="F102" s="102">
        <f>SUM(AJ102:AP102)</f>
        <v>600</v>
      </c>
      <c r="G102" s="54">
        <v>2</v>
      </c>
      <c r="H102" s="55">
        <f>IF(G102="",0,LOOKUP(G102,[1]Poängberäkning!$A$3:$A$53,[1]Poängberäkning!$B$3:$B$53))</f>
        <v>80</v>
      </c>
      <c r="I102" s="54">
        <v>99</v>
      </c>
      <c r="J102" s="55">
        <f>IF(I102="",0,LOOKUP(I102,[1]Poängberäkning!$A$3:$A$53,[1]Poängberäkning!$B$3:$B$53))</f>
        <v>0</v>
      </c>
      <c r="K102" s="67">
        <v>2</v>
      </c>
      <c r="L102" s="68">
        <f>IF(K102="",0,LOOKUP(K102,[1]Poängberäkning!$A$3:$A$53,[1]Poängberäkning!$B$3:$B$53))</f>
        <v>80</v>
      </c>
      <c r="M102" s="67">
        <v>2</v>
      </c>
      <c r="N102" s="68">
        <f>IF(M102="",0,LOOKUP(M102,[1]Poängberäkning!$A$3:$A$53,[1]Poängberäkning!$B$3:$B$53))</f>
        <v>80</v>
      </c>
      <c r="O102" s="54">
        <v>2</v>
      </c>
      <c r="P102" s="55">
        <f>IF(O102="",0,LOOKUP(O102,[1]Poängberäkning!$A$3:$A$53,[1]Poängberäkning!$B$3:$B$53))</f>
        <v>80</v>
      </c>
      <c r="Q102" s="54">
        <v>2</v>
      </c>
      <c r="R102" s="55">
        <f>IF(Q102="",0,LOOKUP(Q102,[1]Poängberäkning!$A$3:$A$53,[1]Poängberäkning!$B$3:$B$53))</f>
        <v>80</v>
      </c>
      <c r="S102" s="67">
        <v>2</v>
      </c>
      <c r="T102" s="68">
        <f>IF(S102="",0,LOOKUP(S102,[1]Poängberäkning!$A$3:$A$53,[1]Poängberäkning!$B$3:$B$53))</f>
        <v>80</v>
      </c>
      <c r="U102" s="67">
        <v>2</v>
      </c>
      <c r="V102" s="68">
        <f>IF(U102="",0,LOOKUP(U102,[1]Poängberäkning!$A$3:$A$53,[1]Poängberäkning!$B$3:$B$53))</f>
        <v>80</v>
      </c>
      <c r="W102" s="54">
        <v>2</v>
      </c>
      <c r="X102" s="55">
        <f>IF(W102="",0,LOOKUP(W102,[1]Poängberäkning!$A$3:$A$53,[1]Poängberäkning!$B$3:$B$53))</f>
        <v>80</v>
      </c>
      <c r="Y102" s="54">
        <v>2</v>
      </c>
      <c r="Z102" s="55">
        <f>IF(Y102="",0,LOOKUP(Y102,[1]Poängberäkning!$A$3:$A$53,[1]Poängberäkning!$B$3:$B$53))</f>
        <v>80</v>
      </c>
      <c r="AA102" s="67">
        <v>1</v>
      </c>
      <c r="AB102" s="68">
        <f>IF(AA102="",0,LOOKUP(AA102,[1]Poängberäkning!$A$3:$A$53,[1]Poängberäkning!$B$3:$B$53))</f>
        <v>100</v>
      </c>
      <c r="AC102" s="67">
        <v>1</v>
      </c>
      <c r="AD102" s="68">
        <f>IF(AC102="",0,LOOKUP(AC102,[1]Poängberäkning!$A$3:$A$53,[1]Poängberäkning!$B$3:$B$53))</f>
        <v>100</v>
      </c>
      <c r="AE102" s="54">
        <v>99</v>
      </c>
      <c r="AF102" s="55">
        <f>IF(AE102="",0,LOOKUP(AE102,[1]Poängberäkning!$A$3:$A$53,[1]Poängberäkning!$B$3:$B$53))</f>
        <v>0</v>
      </c>
      <c r="AG102" s="54">
        <v>99</v>
      </c>
      <c r="AH102" s="55">
        <f>IF(AG102="",0,LOOKUP(AG102,[1]Poängberäkning!$A$3:$A$53,[1]Poängberäkning!$B$3:$B$53))</f>
        <v>0</v>
      </c>
      <c r="AI102" s="88"/>
      <c r="AJ102" s="50">
        <f>LARGE(($H102,$J102,$L102,$N102,$P102,$R102,$X102,$Z102,$AB102,$AD102,$T102,$V102,$AF102,$AH102),1)</f>
        <v>100</v>
      </c>
      <c r="AK102" s="50">
        <f>LARGE(($H102,$J102,$L102,$N102,$P102,$R102,$X102,$Z102,$AB102,$AD102,$T102,$V102,$AF102,$AH102),2)</f>
        <v>100</v>
      </c>
      <c r="AL102" s="50">
        <f>LARGE(($H102,$J102,$L102,$N102,$P102,$R102,$X102,$Z102,$AB102,$AD102,$T102,$V102,$AF102,$AH102),3)</f>
        <v>80</v>
      </c>
      <c r="AM102" s="50">
        <f>LARGE(($H102,$J102,$L102,$N102,$P102,$R102,$X102,$Z102,$AB102,$AD102,$T102,$V102,$AF102,$AH102),4)</f>
        <v>80</v>
      </c>
      <c r="AN102" s="50">
        <f>LARGE(($H102,$J102,$L102,$N102,$P102,$R102,$X102,$Z102,$AB102,$AD102,$T102,$V102,$AF102,$AH102),5)</f>
        <v>80</v>
      </c>
      <c r="AO102" s="50">
        <f>LARGE(($H102,$J102,$L102,$N102,$P102,$R102,$X102,$Z102,$AB102,$AD102,$T102,$V102,$AF102,$AH102),6)</f>
        <v>80</v>
      </c>
      <c r="AP102" s="50">
        <f>LARGE(($H102,$J102,$L102,$N102,$P102,$R102,$X102,$Z102,$AB102,$AD102,$T102,$V102,$AF102,$AH102),7)</f>
        <v>80</v>
      </c>
      <c r="AQ102" s="91">
        <f>LARGE(($H102,$J102,$L102,$N102,$P102,$R102,$X102,$Z102,$AB102,$AD102,$T102,$V102,$AF102,$AH102),8)</f>
        <v>80</v>
      </c>
      <c r="AR102" s="91">
        <f>LARGE(($H102,$J102,$L102,$N102,$P102,$R102,$X102,$Z102,$AB102,$AD102,$T102,$V102,$AF102,$AH102),9)</f>
        <v>80</v>
      </c>
      <c r="AS102" s="91">
        <f>LARGE(($H102,$J102,$L102,$N102,$P102,$R102,$X102,$Z102,$AB102,$AD102,$T102,$V102,$AF102,$AH102),10)</f>
        <v>80</v>
      </c>
      <c r="AT102" s="91">
        <f>LARGE(($H102,$J102,$L102,$N102,$P102,$R102,$X102,$Z102,$AB102,$AD102,$T102,$V102,$AF102,$AH102),11)</f>
        <v>80</v>
      </c>
      <c r="AU102" s="91">
        <f>LARGE(($H102,$J102,$L102,$N102,$P102,$R102,$X102,$Z102,$AB102,$AD102,$T102,$V102,$AF102,$AH102),12)</f>
        <v>0</v>
      </c>
      <c r="AV102" s="91">
        <f>LARGE(($H102,$J102,$L102,$N102,$P102,$R102,$X102,$Z102,$AB102,$AD102,$T102,$V102,$AF102,$AH102),13)</f>
        <v>0</v>
      </c>
      <c r="AW102" s="95">
        <f>LARGE(($H102,$J102,$L102,$N102,$P102,$R102,$X102,$Z102,$AB102,$AD102,$T102,$V102,$AF102,$AH102),14)</f>
        <v>0</v>
      </c>
    </row>
    <row r="103" spans="1:49" x14ac:dyDescent="0.25">
      <c r="A103" s="59" t="s">
        <v>1236</v>
      </c>
      <c r="B103" s="92">
        <v>3</v>
      </c>
      <c r="C103" s="51" t="s">
        <v>413</v>
      </c>
      <c r="D103" s="75">
        <v>2006</v>
      </c>
      <c r="E103" s="77" t="s">
        <v>164</v>
      </c>
      <c r="F103" s="102">
        <f>SUM(AJ103:AP103)</f>
        <v>500</v>
      </c>
      <c r="G103" s="54">
        <v>3</v>
      </c>
      <c r="H103" s="55">
        <f>IF(G103="",0,LOOKUP(G103,[1]Poängberäkning!$A$3:$A$53,[1]Poängberäkning!$B$3:$B$53))</f>
        <v>70</v>
      </c>
      <c r="I103" s="54">
        <v>3</v>
      </c>
      <c r="J103" s="55">
        <f>IF(I103="",0,LOOKUP(I103,[1]Poängberäkning!$A$3:$A$53,[1]Poängberäkning!$B$3:$B$53))</f>
        <v>70</v>
      </c>
      <c r="K103" s="67">
        <v>4</v>
      </c>
      <c r="L103" s="68">
        <f>IF(K103="",0,LOOKUP(K103,[1]Poängberäkning!$A$3:$A$53,[1]Poängberäkning!$B$3:$B$53))</f>
        <v>60</v>
      </c>
      <c r="M103" s="67">
        <v>99</v>
      </c>
      <c r="N103" s="68">
        <f>IF(M103="",0,LOOKUP(M103,[1]Poängberäkning!$A$3:$A$53,[1]Poängberäkning!$B$3:$B$53))</f>
        <v>0</v>
      </c>
      <c r="O103" s="54">
        <v>99</v>
      </c>
      <c r="P103" s="55">
        <f>IF(O103="",0,LOOKUP(O103,[1]Poängberäkning!$A$3:$A$53,[1]Poängberäkning!$B$3:$B$53))</f>
        <v>0</v>
      </c>
      <c r="Q103" s="54"/>
      <c r="R103" s="55">
        <f>IF(Q103="",0,LOOKUP(Q103,[1]Poängberäkning!$A$3:$A$53,[1]Poängberäkning!$B$3:$B$53))</f>
        <v>0</v>
      </c>
      <c r="S103" s="67">
        <v>5</v>
      </c>
      <c r="T103" s="68">
        <f>IF(S103="",0,LOOKUP(S103,[1]Poängberäkning!$A$3:$A$53,[1]Poängberäkning!$B$3:$B$53))</f>
        <v>55</v>
      </c>
      <c r="U103" s="67">
        <v>4</v>
      </c>
      <c r="V103" s="68">
        <f>IF(U103="",0,LOOKUP(U103,[1]Poängberäkning!$A$3:$A$53,[1]Poängberäkning!$B$3:$B$53))</f>
        <v>60</v>
      </c>
      <c r="W103" s="54">
        <v>99</v>
      </c>
      <c r="X103" s="55">
        <f>IF(W103="",0,LOOKUP(W103,[1]Poängberäkning!$A$3:$A$53,[1]Poängberäkning!$B$3:$B$53))</f>
        <v>0</v>
      </c>
      <c r="Y103" s="54">
        <v>5</v>
      </c>
      <c r="Z103" s="55">
        <f>IF(Y103="",0,LOOKUP(Y103,[1]Poängberäkning!$A$3:$A$53,[1]Poängberäkning!$B$3:$B$53))</f>
        <v>55</v>
      </c>
      <c r="AA103" s="67">
        <v>4</v>
      </c>
      <c r="AB103" s="68">
        <f>IF(AA103="",0,LOOKUP(AA103,[1]Poängberäkning!$A$3:$A$53,[1]Poängberäkning!$B$3:$B$53))</f>
        <v>60</v>
      </c>
      <c r="AC103" s="67">
        <v>2</v>
      </c>
      <c r="AD103" s="68">
        <f>IF(AC103="",0,LOOKUP(AC103,[1]Poängberäkning!$A$3:$A$53,[1]Poängberäkning!$B$3:$B$53))</f>
        <v>80</v>
      </c>
      <c r="AE103" s="54">
        <v>1</v>
      </c>
      <c r="AF103" s="55">
        <f>IF(AE103="",0,LOOKUP(AE103,[1]Poängberäkning!$A$3:$A$53,[1]Poängberäkning!$B$3:$B$53))</f>
        <v>100</v>
      </c>
      <c r="AG103" s="54">
        <v>99</v>
      </c>
      <c r="AH103" s="55">
        <f>IF(AG103="",0,LOOKUP(AG103,[1]Poängberäkning!$A$3:$A$53,[1]Poängberäkning!$B$3:$B$53))</f>
        <v>0</v>
      </c>
      <c r="AI103" s="88"/>
      <c r="AJ103" s="50">
        <f>LARGE(($H103,$J103,$L103,$N103,$P103,$R103,$X103,$Z103,$AB103,$AD103,$T103,$V103,$AF103,$AH103),1)</f>
        <v>100</v>
      </c>
      <c r="AK103" s="50">
        <f>LARGE(($H103,$J103,$L103,$N103,$P103,$R103,$X103,$Z103,$AB103,$AD103,$T103,$V103,$AF103,$AH103),2)</f>
        <v>80</v>
      </c>
      <c r="AL103" s="50">
        <f>LARGE(($H103,$J103,$L103,$N103,$P103,$R103,$X103,$Z103,$AB103,$AD103,$T103,$V103,$AF103,$AH103),3)</f>
        <v>70</v>
      </c>
      <c r="AM103" s="50">
        <f>LARGE(($H103,$J103,$L103,$N103,$P103,$R103,$X103,$Z103,$AB103,$AD103,$T103,$V103,$AF103,$AH103),4)</f>
        <v>70</v>
      </c>
      <c r="AN103" s="50">
        <f>LARGE(($H103,$J103,$L103,$N103,$P103,$R103,$X103,$Z103,$AB103,$AD103,$T103,$V103,$AF103,$AH103),5)</f>
        <v>60</v>
      </c>
      <c r="AO103" s="50">
        <f>LARGE(($H103,$J103,$L103,$N103,$P103,$R103,$X103,$Z103,$AB103,$AD103,$T103,$V103,$AF103,$AH103),6)</f>
        <v>60</v>
      </c>
      <c r="AP103" s="50">
        <f>LARGE(($H103,$J103,$L103,$N103,$P103,$R103,$X103,$Z103,$AB103,$AD103,$T103,$V103,$AF103,$AH103),7)</f>
        <v>60</v>
      </c>
      <c r="AQ103" s="91">
        <f>LARGE(($H103,$J103,$L103,$N103,$P103,$R103,$X103,$Z103,$AB103,$AD103,$T103,$V103,$AF103,$AH103),8)</f>
        <v>55</v>
      </c>
      <c r="AR103" s="91">
        <f>LARGE(($H103,$J103,$L103,$N103,$P103,$R103,$X103,$Z103,$AB103,$AD103,$T103,$V103,$AF103,$AH103),9)</f>
        <v>55</v>
      </c>
      <c r="AS103" s="91">
        <f>LARGE(($H103,$J103,$L103,$N103,$P103,$R103,$X103,$Z103,$AB103,$AD103,$T103,$V103,$AF103,$AH103),10)</f>
        <v>0</v>
      </c>
      <c r="AT103" s="91">
        <f>LARGE(($H103,$J103,$L103,$N103,$P103,$R103,$X103,$Z103,$AB103,$AD103,$T103,$V103,$AF103,$AH103),11)</f>
        <v>0</v>
      </c>
      <c r="AU103" s="91">
        <f>LARGE(($H103,$J103,$L103,$N103,$P103,$R103,$X103,$Z103,$AB103,$AD103,$T103,$V103,$AF103,$AH103),12)</f>
        <v>0</v>
      </c>
      <c r="AV103" s="91">
        <f>LARGE(($H103,$J103,$L103,$N103,$P103,$R103,$X103,$Z103,$AB103,$AD103,$T103,$V103,$AF103,$AH103),13)</f>
        <v>0</v>
      </c>
      <c r="AW103" s="95">
        <f>LARGE(($H103,$J103,$L103,$N103,$P103,$R103,$X103,$Z103,$AB103,$AD103,$T103,$V103,$AF103,$AH103),14)</f>
        <v>0</v>
      </c>
    </row>
    <row r="104" spans="1:49" x14ac:dyDescent="0.25">
      <c r="A104" s="59" t="s">
        <v>1236</v>
      </c>
      <c r="B104" s="92">
        <v>4</v>
      </c>
      <c r="C104" s="51" t="s">
        <v>403</v>
      </c>
      <c r="D104" s="75">
        <v>2006</v>
      </c>
      <c r="E104" s="77" t="s">
        <v>137</v>
      </c>
      <c r="F104" s="102">
        <f>SUM(AJ104:AP104)</f>
        <v>500</v>
      </c>
      <c r="G104" s="54">
        <v>4</v>
      </c>
      <c r="H104" s="55">
        <f>IF(G104="",0,LOOKUP(G104,[1]Poängberäkning!$A$3:$A$53,[1]Poängberäkning!$B$3:$B$53))</f>
        <v>60</v>
      </c>
      <c r="I104" s="54">
        <v>2</v>
      </c>
      <c r="J104" s="55">
        <f>IF(I104="",0,LOOKUP(I104,[1]Poängberäkning!$A$3:$A$53,[1]Poängberäkning!$B$3:$B$53))</f>
        <v>80</v>
      </c>
      <c r="K104" s="67">
        <v>3</v>
      </c>
      <c r="L104" s="68">
        <f>IF(K104="",0,LOOKUP(K104,[1]Poängberäkning!$A$3:$A$53,[1]Poängberäkning!$B$3:$B$53))</f>
        <v>70</v>
      </c>
      <c r="M104" s="67">
        <v>3</v>
      </c>
      <c r="N104" s="68">
        <f>IF(M104="",0,LOOKUP(M104,[1]Poängberäkning!$A$3:$A$53,[1]Poängberäkning!$B$3:$B$53))</f>
        <v>70</v>
      </c>
      <c r="O104" s="54">
        <v>3</v>
      </c>
      <c r="P104" s="55">
        <f>IF(O104="",0,LOOKUP(O104,[1]Poängberäkning!$A$3:$A$53,[1]Poängberäkning!$B$3:$B$53))</f>
        <v>70</v>
      </c>
      <c r="Q104" s="54">
        <v>99</v>
      </c>
      <c r="R104" s="55">
        <f>IF(Q104="",0,LOOKUP(Q104,[1]Poängberäkning!$A$3:$A$53,[1]Poängberäkning!$B$3:$B$53))</f>
        <v>0</v>
      </c>
      <c r="S104" s="67">
        <v>3</v>
      </c>
      <c r="T104" s="68">
        <f>IF(S104="",0,LOOKUP(S104,[1]Poängberäkning!$A$3:$A$53,[1]Poängberäkning!$B$3:$B$53))</f>
        <v>70</v>
      </c>
      <c r="U104" s="67">
        <v>3</v>
      </c>
      <c r="V104" s="68">
        <f>IF(U104="",0,LOOKUP(U104,[1]Poängberäkning!$A$3:$A$53,[1]Poängberäkning!$B$3:$B$53))</f>
        <v>70</v>
      </c>
      <c r="W104" s="54">
        <v>3</v>
      </c>
      <c r="X104" s="55">
        <f>IF(W104="",0,LOOKUP(W104,[1]Poängberäkning!$A$3:$A$53,[1]Poängberäkning!$B$3:$B$53))</f>
        <v>70</v>
      </c>
      <c r="Y104" s="54">
        <v>3</v>
      </c>
      <c r="Z104" s="55">
        <f>IF(Y104="",0,LOOKUP(Y104,[1]Poängberäkning!$A$3:$A$53,[1]Poängberäkning!$B$3:$B$53))</f>
        <v>70</v>
      </c>
      <c r="AA104" s="67">
        <v>3</v>
      </c>
      <c r="AB104" s="68">
        <f>IF(AA104="",0,LOOKUP(AA104,[1]Poängberäkning!$A$3:$A$53,[1]Poängberäkning!$B$3:$B$53))</f>
        <v>70</v>
      </c>
      <c r="AC104" s="67">
        <v>4</v>
      </c>
      <c r="AD104" s="68">
        <f>IF(AC104="",0,LOOKUP(AC104,[1]Poängberäkning!$A$3:$A$53,[1]Poängberäkning!$B$3:$B$53))</f>
        <v>60</v>
      </c>
      <c r="AE104" s="54">
        <v>99</v>
      </c>
      <c r="AF104" s="55">
        <f>IF(AE104="",0,LOOKUP(AE104,[1]Poängberäkning!$A$3:$A$53,[1]Poängberäkning!$B$3:$B$53))</f>
        <v>0</v>
      </c>
      <c r="AG104" s="54">
        <v>99</v>
      </c>
      <c r="AH104" s="55">
        <f>IF(AG104="",0,LOOKUP(AG104,[1]Poängberäkning!$A$3:$A$53,[1]Poängberäkning!$B$3:$B$53))</f>
        <v>0</v>
      </c>
      <c r="AI104" s="88"/>
      <c r="AJ104" s="50">
        <f>LARGE(($H104,$J104,$L104,$N104,$P104,$R104,$X104,$Z104,$AB104,$AD104,$T104,$V104,$AF104,$AH104),1)</f>
        <v>80</v>
      </c>
      <c r="AK104" s="50">
        <f>LARGE(($H104,$J104,$L104,$N104,$P104,$R104,$X104,$Z104,$AB104,$AD104,$T104,$V104,$AF104,$AH104),2)</f>
        <v>70</v>
      </c>
      <c r="AL104" s="50">
        <f>LARGE(($H104,$J104,$L104,$N104,$P104,$R104,$X104,$Z104,$AB104,$AD104,$T104,$V104,$AF104,$AH104),3)</f>
        <v>70</v>
      </c>
      <c r="AM104" s="50">
        <f>LARGE(($H104,$J104,$L104,$N104,$P104,$R104,$X104,$Z104,$AB104,$AD104,$T104,$V104,$AF104,$AH104),4)</f>
        <v>70</v>
      </c>
      <c r="AN104" s="50">
        <f>LARGE(($H104,$J104,$L104,$N104,$P104,$R104,$X104,$Z104,$AB104,$AD104,$T104,$V104,$AF104,$AH104),5)</f>
        <v>70</v>
      </c>
      <c r="AO104" s="50">
        <f>LARGE(($H104,$J104,$L104,$N104,$P104,$R104,$X104,$Z104,$AB104,$AD104,$T104,$V104,$AF104,$AH104),6)</f>
        <v>70</v>
      </c>
      <c r="AP104" s="50">
        <f>LARGE(($H104,$J104,$L104,$N104,$P104,$R104,$X104,$Z104,$AB104,$AD104,$T104,$V104,$AF104,$AH104),7)</f>
        <v>70</v>
      </c>
      <c r="AQ104" s="91">
        <f>LARGE(($H104,$J104,$L104,$N104,$P104,$R104,$X104,$Z104,$AB104,$AD104,$T104,$V104,$AF104,$AH104),8)</f>
        <v>70</v>
      </c>
      <c r="AR104" s="91">
        <f>LARGE(($H104,$J104,$L104,$N104,$P104,$R104,$X104,$Z104,$AB104,$AD104,$T104,$V104,$AF104,$AH104),9)</f>
        <v>70</v>
      </c>
      <c r="AS104" s="91">
        <f>LARGE(($H104,$J104,$L104,$N104,$P104,$R104,$X104,$Z104,$AB104,$AD104,$T104,$V104,$AF104,$AH104),10)</f>
        <v>60</v>
      </c>
      <c r="AT104" s="91">
        <f>LARGE(($H104,$J104,$L104,$N104,$P104,$R104,$X104,$Z104,$AB104,$AD104,$T104,$V104,$AF104,$AH104),11)</f>
        <v>60</v>
      </c>
      <c r="AU104" s="91">
        <f>LARGE(($H104,$J104,$L104,$N104,$P104,$R104,$X104,$Z104,$AB104,$AD104,$T104,$V104,$AF104,$AH104),12)</f>
        <v>0</v>
      </c>
      <c r="AV104" s="91">
        <f>LARGE(($H104,$J104,$L104,$N104,$P104,$R104,$X104,$Z104,$AB104,$AD104,$T104,$V104,$AF104,$AH104),13)</f>
        <v>0</v>
      </c>
      <c r="AW104" s="95">
        <f>LARGE(($H104,$J104,$L104,$N104,$P104,$R104,$X104,$Z104,$AB104,$AD104,$T104,$V104,$AF104,$AH104),14)</f>
        <v>0</v>
      </c>
    </row>
    <row r="105" spans="1:49" x14ac:dyDescent="0.25">
      <c r="A105" s="59" t="s">
        <v>1236</v>
      </c>
      <c r="B105" s="92">
        <v>5</v>
      </c>
      <c r="C105" s="51" t="s">
        <v>433</v>
      </c>
      <c r="D105" s="75">
        <v>2006</v>
      </c>
      <c r="E105" s="77" t="s">
        <v>143</v>
      </c>
      <c r="F105" s="102">
        <f>SUM(AJ105:AP105)</f>
        <v>445</v>
      </c>
      <c r="G105" s="54">
        <v>5</v>
      </c>
      <c r="H105" s="55">
        <f>IF(G105="",0,LOOKUP(G105,[1]Poängberäkning!$A$3:$A$53,[1]Poängberäkning!$B$3:$B$53))</f>
        <v>55</v>
      </c>
      <c r="I105" s="54">
        <v>4</v>
      </c>
      <c r="J105" s="55">
        <f>IF(I105="",0,LOOKUP(I105,[1]Poängberäkning!$A$3:$A$53,[1]Poängberäkning!$B$3:$B$53))</f>
        <v>60</v>
      </c>
      <c r="K105" s="67">
        <v>6</v>
      </c>
      <c r="L105" s="68">
        <f>IF(K105="",0,LOOKUP(K105,[1]Poängberäkning!$A$3:$A$53,[1]Poängberäkning!$B$3:$B$53))</f>
        <v>50</v>
      </c>
      <c r="M105" s="67">
        <v>5</v>
      </c>
      <c r="N105" s="68">
        <f>IF(M105="",0,LOOKUP(M105,[1]Poängberäkning!$A$3:$A$53,[1]Poängberäkning!$B$3:$B$53))</f>
        <v>55</v>
      </c>
      <c r="O105" s="54">
        <v>4</v>
      </c>
      <c r="P105" s="55">
        <f>IF(O105="",0,LOOKUP(O105,[1]Poängberäkning!$A$3:$A$53,[1]Poängberäkning!$B$3:$B$53))</f>
        <v>60</v>
      </c>
      <c r="Q105" s="54">
        <v>4</v>
      </c>
      <c r="R105" s="55">
        <f>IF(Q105="",0,LOOKUP(Q105,[1]Poängberäkning!$A$3:$A$53,[1]Poängberäkning!$B$3:$B$53))</f>
        <v>60</v>
      </c>
      <c r="S105" s="67">
        <v>4</v>
      </c>
      <c r="T105" s="68">
        <f>IF(S105="",0,LOOKUP(S105,[1]Poängberäkning!$A$3:$A$53,[1]Poängberäkning!$B$3:$B$53))</f>
        <v>60</v>
      </c>
      <c r="U105" s="67">
        <v>5</v>
      </c>
      <c r="V105" s="68">
        <f>IF(U105="",0,LOOKUP(U105,[1]Poängberäkning!$A$3:$A$53,[1]Poängberäkning!$B$3:$B$53))</f>
        <v>55</v>
      </c>
      <c r="W105" s="54">
        <v>5</v>
      </c>
      <c r="X105" s="55">
        <f>IF(W105="",0,LOOKUP(W105,[1]Poängberäkning!$A$3:$A$53,[1]Poängberäkning!$B$3:$B$53))</f>
        <v>55</v>
      </c>
      <c r="Y105" s="54">
        <v>6</v>
      </c>
      <c r="Z105" s="55">
        <f>IF(Y105="",0,LOOKUP(Y105,[1]Poängberäkning!$A$3:$A$53,[1]Poängberäkning!$B$3:$B$53))</f>
        <v>50</v>
      </c>
      <c r="AA105" s="67">
        <v>2</v>
      </c>
      <c r="AB105" s="68">
        <f>IF(AA105="",0,LOOKUP(AA105,[1]Poängberäkning!$A$3:$A$53,[1]Poängberäkning!$B$3:$B$53))</f>
        <v>80</v>
      </c>
      <c r="AC105" s="67">
        <v>3</v>
      </c>
      <c r="AD105" s="68">
        <f>IF(AC105="",0,LOOKUP(AC105,[1]Poängberäkning!$A$3:$A$53,[1]Poängberäkning!$B$3:$B$53))</f>
        <v>70</v>
      </c>
      <c r="AE105" s="54">
        <v>99</v>
      </c>
      <c r="AF105" s="55">
        <f>IF(AE105="",0,LOOKUP(AE105,[1]Poängberäkning!$A$3:$A$53,[1]Poängberäkning!$B$3:$B$53))</f>
        <v>0</v>
      </c>
      <c r="AG105" s="54">
        <v>99</v>
      </c>
      <c r="AH105" s="55">
        <f>IF(AG105="",0,LOOKUP(AG105,[1]Poängberäkning!$A$3:$A$53,[1]Poängberäkning!$B$3:$B$53))</f>
        <v>0</v>
      </c>
      <c r="AI105" s="88"/>
      <c r="AJ105" s="50">
        <f>LARGE(($H105,$J105,$L105,$N105,$P105,$R105,$X105,$Z105,$AB105,$AD105,$T105,$V105,$AF105,$AH105),1)</f>
        <v>80</v>
      </c>
      <c r="AK105" s="50">
        <f>LARGE(($H105,$J105,$L105,$N105,$P105,$R105,$X105,$Z105,$AB105,$AD105,$T105,$V105,$AF105,$AH105),2)</f>
        <v>70</v>
      </c>
      <c r="AL105" s="50">
        <f>LARGE(($H105,$J105,$L105,$N105,$P105,$R105,$X105,$Z105,$AB105,$AD105,$T105,$V105,$AF105,$AH105),3)</f>
        <v>60</v>
      </c>
      <c r="AM105" s="50">
        <f>LARGE(($H105,$J105,$L105,$N105,$P105,$R105,$X105,$Z105,$AB105,$AD105,$T105,$V105,$AF105,$AH105),4)</f>
        <v>60</v>
      </c>
      <c r="AN105" s="50">
        <f>LARGE(($H105,$J105,$L105,$N105,$P105,$R105,$X105,$Z105,$AB105,$AD105,$T105,$V105,$AF105,$AH105),5)</f>
        <v>60</v>
      </c>
      <c r="AO105" s="50">
        <f>LARGE(($H105,$J105,$L105,$N105,$P105,$R105,$X105,$Z105,$AB105,$AD105,$T105,$V105,$AF105,$AH105),6)</f>
        <v>60</v>
      </c>
      <c r="AP105" s="50">
        <f>LARGE(($H105,$J105,$L105,$N105,$P105,$R105,$X105,$Z105,$AB105,$AD105,$T105,$V105,$AF105,$AH105),7)</f>
        <v>55</v>
      </c>
      <c r="AQ105" s="91">
        <f>LARGE(($H105,$J105,$L105,$N105,$P105,$R105,$X105,$Z105,$AB105,$AD105,$T105,$V105,$AF105,$AH105),8)</f>
        <v>55</v>
      </c>
      <c r="AR105" s="91">
        <f>LARGE(($H105,$J105,$L105,$N105,$P105,$R105,$X105,$Z105,$AB105,$AD105,$T105,$V105,$AF105,$AH105),9)</f>
        <v>55</v>
      </c>
      <c r="AS105" s="91">
        <f>LARGE(($H105,$J105,$L105,$N105,$P105,$R105,$X105,$Z105,$AB105,$AD105,$T105,$V105,$AF105,$AH105),10)</f>
        <v>55</v>
      </c>
      <c r="AT105" s="91">
        <f>LARGE(($H105,$J105,$L105,$N105,$P105,$R105,$X105,$Z105,$AB105,$AD105,$T105,$V105,$AF105,$AH105),11)</f>
        <v>50</v>
      </c>
      <c r="AU105" s="91">
        <f>LARGE(($H105,$J105,$L105,$N105,$P105,$R105,$X105,$Z105,$AB105,$AD105,$T105,$V105,$AF105,$AH105),12)</f>
        <v>50</v>
      </c>
      <c r="AV105" s="91">
        <f>LARGE(($H105,$J105,$L105,$N105,$P105,$R105,$X105,$Z105,$AB105,$AD105,$T105,$V105,$AF105,$AH105),13)</f>
        <v>0</v>
      </c>
      <c r="AW105" s="95">
        <f>LARGE(($H105,$J105,$L105,$N105,$P105,$R105,$X105,$Z105,$AB105,$AD105,$T105,$V105,$AF105,$AH105),14)</f>
        <v>0</v>
      </c>
    </row>
    <row r="106" spans="1:49" x14ac:dyDescent="0.25">
      <c r="A106" s="59" t="s">
        <v>1236</v>
      </c>
      <c r="B106" s="92">
        <v>6</v>
      </c>
      <c r="C106" s="51" t="s">
        <v>438</v>
      </c>
      <c r="D106" s="75">
        <v>2006</v>
      </c>
      <c r="E106" s="77" t="s">
        <v>170</v>
      </c>
      <c r="F106" s="102">
        <f>SUM(AJ106:AP106)</f>
        <v>440</v>
      </c>
      <c r="G106" s="54">
        <v>6</v>
      </c>
      <c r="H106" s="55">
        <f>IF(G106="",0,LOOKUP(G106,[1]Poängberäkning!$A$3:$A$53,[1]Poängberäkning!$B$3:$B$53))</f>
        <v>50</v>
      </c>
      <c r="I106" s="54">
        <v>5</v>
      </c>
      <c r="J106" s="55">
        <f>IF(I106="",0,LOOKUP(I106,[1]Poängberäkning!$A$3:$A$53,[1]Poängberäkning!$B$3:$B$53))</f>
        <v>55</v>
      </c>
      <c r="K106" s="67">
        <v>5</v>
      </c>
      <c r="L106" s="68">
        <f>IF(K106="",0,LOOKUP(K106,[1]Poängberäkning!$A$3:$A$53,[1]Poängberäkning!$B$3:$B$53))</f>
        <v>55</v>
      </c>
      <c r="M106" s="67">
        <v>4</v>
      </c>
      <c r="N106" s="68">
        <f>IF(M106="",0,LOOKUP(M106,[1]Poängberäkning!$A$3:$A$53,[1]Poängberäkning!$B$3:$B$53))</f>
        <v>60</v>
      </c>
      <c r="O106" s="54">
        <v>5</v>
      </c>
      <c r="P106" s="55">
        <f>IF(O106="",0,LOOKUP(O106,[1]Poängberäkning!$A$3:$A$53,[1]Poängberäkning!$B$3:$B$53))</f>
        <v>55</v>
      </c>
      <c r="Q106" s="54">
        <v>3</v>
      </c>
      <c r="R106" s="55">
        <f>IF(Q106="",0,LOOKUP(Q106,[1]Poängberäkning!$A$3:$A$53,[1]Poängberäkning!$B$3:$B$53))</f>
        <v>70</v>
      </c>
      <c r="S106" s="67"/>
      <c r="T106" s="68">
        <f>IF(S106="",0,LOOKUP(S106,[1]Poängberäkning!$A$3:$A$53,[1]Poängberäkning!$B$3:$B$53))</f>
        <v>0</v>
      </c>
      <c r="U106" s="67"/>
      <c r="V106" s="68">
        <f>IF(U106="",0,LOOKUP(U106,[1]Poängberäkning!$A$3:$A$53,[1]Poängberäkning!$B$3:$B$53))</f>
        <v>0</v>
      </c>
      <c r="W106" s="54">
        <v>4</v>
      </c>
      <c r="X106" s="55">
        <f>IF(W106="",0,LOOKUP(W106,[1]Poängberäkning!$A$3:$A$53,[1]Poängberäkning!$B$3:$B$53))</f>
        <v>60</v>
      </c>
      <c r="Y106" s="54">
        <v>4</v>
      </c>
      <c r="Z106" s="55">
        <f>IF(Y106="",0,LOOKUP(Y106,[1]Poängberäkning!$A$3:$A$53,[1]Poängberäkning!$B$3:$B$53))</f>
        <v>60</v>
      </c>
      <c r="AA106" s="67">
        <v>5</v>
      </c>
      <c r="AB106" s="68">
        <f>IF(AA106="",0,LOOKUP(AA106,[1]Poängberäkning!$A$3:$A$53,[1]Poängberäkning!$B$3:$B$53))</f>
        <v>55</v>
      </c>
      <c r="AC106" s="67">
        <v>5</v>
      </c>
      <c r="AD106" s="68">
        <f>IF(AC106="",0,LOOKUP(AC106,[1]Poängberäkning!$A$3:$A$53,[1]Poängberäkning!$B$3:$B$53))</f>
        <v>55</v>
      </c>
      <c r="AE106" s="54">
        <v>2</v>
      </c>
      <c r="AF106" s="55">
        <f>IF(AE106="",0,LOOKUP(AE106,[1]Poängberäkning!$A$3:$A$53,[1]Poängberäkning!$B$3:$B$53))</f>
        <v>80</v>
      </c>
      <c r="AG106" s="54">
        <v>99</v>
      </c>
      <c r="AH106" s="55">
        <f>IF(AG106="",0,LOOKUP(AG106,[1]Poängberäkning!$A$3:$A$53,[1]Poängberäkning!$B$3:$B$53))</f>
        <v>0</v>
      </c>
      <c r="AI106" s="88"/>
      <c r="AJ106" s="50">
        <f>LARGE(($H106,$J106,$L106,$N106,$P106,$R106,$X106,$Z106,$AB106,$AD106,$T106,$V106,$AF106,$AH106),1)</f>
        <v>80</v>
      </c>
      <c r="AK106" s="50">
        <f>LARGE(($H106,$J106,$L106,$N106,$P106,$R106,$X106,$Z106,$AB106,$AD106,$T106,$V106,$AF106,$AH106),2)</f>
        <v>70</v>
      </c>
      <c r="AL106" s="50">
        <f>LARGE(($H106,$J106,$L106,$N106,$P106,$R106,$X106,$Z106,$AB106,$AD106,$T106,$V106,$AF106,$AH106),3)</f>
        <v>60</v>
      </c>
      <c r="AM106" s="50">
        <f>LARGE(($H106,$J106,$L106,$N106,$P106,$R106,$X106,$Z106,$AB106,$AD106,$T106,$V106,$AF106,$AH106),4)</f>
        <v>60</v>
      </c>
      <c r="AN106" s="50">
        <f>LARGE(($H106,$J106,$L106,$N106,$P106,$R106,$X106,$Z106,$AB106,$AD106,$T106,$V106,$AF106,$AH106),5)</f>
        <v>60</v>
      </c>
      <c r="AO106" s="50">
        <f>LARGE(($H106,$J106,$L106,$N106,$P106,$R106,$X106,$Z106,$AB106,$AD106,$T106,$V106,$AF106,$AH106),6)</f>
        <v>55</v>
      </c>
      <c r="AP106" s="50">
        <f>LARGE(($H106,$J106,$L106,$N106,$P106,$R106,$X106,$Z106,$AB106,$AD106,$T106,$V106,$AF106,$AH106),7)</f>
        <v>55</v>
      </c>
      <c r="AQ106" s="91">
        <f>LARGE(($H106,$J106,$L106,$N106,$P106,$R106,$X106,$Z106,$AB106,$AD106,$T106,$V106,$AF106,$AH106),8)</f>
        <v>55</v>
      </c>
      <c r="AR106" s="91">
        <f>LARGE(($H106,$J106,$L106,$N106,$P106,$R106,$X106,$Z106,$AB106,$AD106,$T106,$V106,$AF106,$AH106),9)</f>
        <v>55</v>
      </c>
      <c r="AS106" s="91">
        <f>LARGE(($H106,$J106,$L106,$N106,$P106,$R106,$X106,$Z106,$AB106,$AD106,$T106,$V106,$AF106,$AH106),10)</f>
        <v>55</v>
      </c>
      <c r="AT106" s="91">
        <f>LARGE(($H106,$J106,$L106,$N106,$P106,$R106,$X106,$Z106,$AB106,$AD106,$T106,$V106,$AF106,$AH106),11)</f>
        <v>50</v>
      </c>
      <c r="AU106" s="91">
        <f>LARGE(($H106,$J106,$L106,$N106,$P106,$R106,$X106,$Z106,$AB106,$AD106,$T106,$V106,$AF106,$AH106),12)</f>
        <v>0</v>
      </c>
      <c r="AV106" s="91">
        <f>LARGE(($H106,$J106,$L106,$N106,$P106,$R106,$X106,$Z106,$AB106,$AD106,$T106,$V106,$AF106,$AH106),13)</f>
        <v>0</v>
      </c>
      <c r="AW106" s="95">
        <f>LARGE(($H106,$J106,$L106,$N106,$P106,$R106,$X106,$Z106,$AB106,$AD106,$T106,$V106,$AF106,$AH106),14)</f>
        <v>0</v>
      </c>
    </row>
    <row r="107" spans="1:49" x14ac:dyDescent="0.25">
      <c r="A107" s="59" t="s">
        <v>1236</v>
      </c>
      <c r="B107" s="92">
        <v>7</v>
      </c>
      <c r="C107" s="51" t="s">
        <v>922</v>
      </c>
      <c r="D107" s="75">
        <v>2006</v>
      </c>
      <c r="E107" s="77" t="s">
        <v>170</v>
      </c>
      <c r="F107" s="102">
        <f>SUM(AJ107:AP107)</f>
        <v>255</v>
      </c>
      <c r="G107" s="54"/>
      <c r="H107" s="55">
        <f>IF(G107="",0,LOOKUP(G107,[1]Poängberäkning!$A$3:$A$53,[1]Poängberäkning!$B$3:$B$53))</f>
        <v>0</v>
      </c>
      <c r="I107" s="54"/>
      <c r="J107" s="55">
        <f>IF(I107="",0,LOOKUP(I107,[1]Poängberäkning!$A$3:$A$53,[1]Poängberäkning!$B$3:$B$53))</f>
        <v>0</v>
      </c>
      <c r="K107" s="67"/>
      <c r="L107" s="68">
        <f>IF(K107="",0,LOOKUP(K107,[1]Poängberäkning!$A$3:$A$53,[1]Poängberäkning!$B$3:$B$53))</f>
        <v>0</v>
      </c>
      <c r="M107" s="67"/>
      <c r="N107" s="68">
        <f>IF(M107="",0,LOOKUP(M107,[1]Poängberäkning!$A$3:$A$53,[1]Poängberäkning!$B$3:$B$53))</f>
        <v>0</v>
      </c>
      <c r="O107" s="54">
        <v>6</v>
      </c>
      <c r="P107" s="55">
        <f>IF(O107="",0,LOOKUP(O107,[1]Poängberäkning!$A$3:$A$53,[1]Poängberäkning!$B$3:$B$53))</f>
        <v>50</v>
      </c>
      <c r="Q107" s="54">
        <v>5</v>
      </c>
      <c r="R107" s="55">
        <f>IF(Q107="",0,LOOKUP(Q107,[1]Poängberäkning!$A$3:$A$53,[1]Poängberäkning!$B$3:$B$53))</f>
        <v>55</v>
      </c>
      <c r="S107" s="67">
        <v>6</v>
      </c>
      <c r="T107" s="68">
        <f>IF(S107="",0,LOOKUP(S107,[1]Poängberäkning!$A$3:$A$53,[1]Poängberäkning!$B$3:$B$53))</f>
        <v>50</v>
      </c>
      <c r="U107" s="67">
        <v>6</v>
      </c>
      <c r="V107" s="68">
        <f>IF(U107="",0,LOOKUP(U107,[1]Poängberäkning!$A$3:$A$53,[1]Poängberäkning!$B$3:$B$53))</f>
        <v>50</v>
      </c>
      <c r="W107" s="54">
        <v>6</v>
      </c>
      <c r="X107" s="55">
        <f>IF(W107="",0,LOOKUP(W107,[1]Poängberäkning!$A$3:$A$53,[1]Poängberäkning!$B$3:$B$53))</f>
        <v>50</v>
      </c>
      <c r="Y107" s="54">
        <v>99</v>
      </c>
      <c r="Z107" s="55">
        <f>IF(Y107="",0,LOOKUP(Y107,[1]Poängberäkning!$A$3:$A$53,[1]Poängberäkning!$B$3:$B$53))</f>
        <v>0</v>
      </c>
      <c r="AA107" s="67"/>
      <c r="AB107" s="68">
        <f>IF(AA107="",0,LOOKUP(AA107,[1]Poängberäkning!$A$3:$A$53,[1]Poängberäkning!$B$3:$B$53))</f>
        <v>0</v>
      </c>
      <c r="AC107" s="67"/>
      <c r="AD107" s="68">
        <f>IF(AC107="",0,LOOKUP(AC107,[1]Poängberäkning!$A$3:$A$53,[1]Poängberäkning!$B$3:$B$53))</f>
        <v>0</v>
      </c>
      <c r="AE107" s="54"/>
      <c r="AF107" s="55">
        <f>IF(AE107="",0,LOOKUP(AE107,[1]Poängberäkning!$A$3:$A$53,[1]Poängberäkning!$B$3:$B$53))</f>
        <v>0</v>
      </c>
      <c r="AG107" s="54"/>
      <c r="AH107" s="55">
        <f>IF(AG107="",0,LOOKUP(AG107,[1]Poängberäkning!$A$3:$A$53,[1]Poängberäkning!$B$3:$B$53))</f>
        <v>0</v>
      </c>
      <c r="AI107" s="88"/>
      <c r="AJ107" s="50">
        <f>LARGE(($H107,$J107,$L107,$N107,$P107,$R107,$X107,$Z107,$AB107,$AD107,$T107,$V107,$AF107,$AH107),1)</f>
        <v>55</v>
      </c>
      <c r="AK107" s="50">
        <f>LARGE(($H107,$J107,$L107,$N107,$P107,$R107,$X107,$Z107,$AB107,$AD107,$T107,$V107,$AF107,$AH107),2)</f>
        <v>50</v>
      </c>
      <c r="AL107" s="50">
        <f>LARGE(($H107,$J107,$L107,$N107,$P107,$R107,$X107,$Z107,$AB107,$AD107,$T107,$V107,$AF107,$AH107),3)</f>
        <v>50</v>
      </c>
      <c r="AM107" s="50">
        <f>LARGE(($H107,$J107,$L107,$N107,$P107,$R107,$X107,$Z107,$AB107,$AD107,$T107,$V107,$AF107,$AH107),4)</f>
        <v>50</v>
      </c>
      <c r="AN107" s="50">
        <f>LARGE(($H107,$J107,$L107,$N107,$P107,$R107,$X107,$Z107,$AB107,$AD107,$T107,$V107,$AF107,$AH107),5)</f>
        <v>50</v>
      </c>
      <c r="AO107" s="50">
        <f>LARGE(($H107,$J107,$L107,$N107,$P107,$R107,$X107,$Z107,$AB107,$AD107,$T107,$V107,$AF107,$AH107),6)</f>
        <v>0</v>
      </c>
      <c r="AP107" s="50">
        <f>LARGE(($H107,$J107,$L107,$N107,$P107,$R107,$X107,$Z107,$AB107,$AD107,$T107,$V107,$AF107,$AH107),7)</f>
        <v>0</v>
      </c>
      <c r="AQ107" s="91">
        <f>LARGE(($H107,$J107,$L107,$N107,$P107,$R107,$X107,$Z107,$AB107,$AD107,$T107,$V107,$AF107,$AH107),8)</f>
        <v>0</v>
      </c>
      <c r="AR107" s="91">
        <f>LARGE(($H107,$J107,$L107,$N107,$P107,$R107,$X107,$Z107,$AB107,$AD107,$T107,$V107,$AF107,$AH107),9)</f>
        <v>0</v>
      </c>
      <c r="AS107" s="91">
        <f>LARGE(($H107,$J107,$L107,$N107,$P107,$R107,$X107,$Z107,$AB107,$AD107,$T107,$V107,$AF107,$AH107),10)</f>
        <v>0</v>
      </c>
      <c r="AT107" s="91">
        <f>LARGE(($H107,$J107,$L107,$N107,$P107,$R107,$X107,$Z107,$AB107,$AD107,$T107,$V107,$AF107,$AH107),11)</f>
        <v>0</v>
      </c>
      <c r="AU107" s="91">
        <f>LARGE(($H107,$J107,$L107,$N107,$P107,$R107,$X107,$Z107,$AB107,$AD107,$T107,$V107,$AF107,$AH107),12)</f>
        <v>0</v>
      </c>
      <c r="AV107" s="91">
        <f>LARGE(($H107,$J107,$L107,$N107,$P107,$R107,$X107,$Z107,$AB107,$AD107,$T107,$V107,$AF107,$AH107),13)</f>
        <v>0</v>
      </c>
      <c r="AW107" s="95">
        <f>LARGE(($H107,$J107,$L107,$N107,$P107,$R107,$X107,$Z107,$AB107,$AD107,$T107,$V107,$AF107,$AH107),14)</f>
        <v>0</v>
      </c>
    </row>
    <row r="108" spans="1:49" ht="15.75" thickBot="1" x14ac:dyDescent="0.3">
      <c r="A108" s="60"/>
      <c r="B108" s="93"/>
      <c r="C108" s="61"/>
      <c r="D108" s="76"/>
      <c r="E108" s="78"/>
      <c r="F108" s="104"/>
      <c r="G108" s="56"/>
      <c r="H108" s="57"/>
      <c r="I108" s="56"/>
      <c r="J108" s="57"/>
      <c r="K108" s="69"/>
      <c r="L108" s="70"/>
      <c r="M108" s="69"/>
      <c r="N108" s="70"/>
      <c r="O108" s="56"/>
      <c r="P108" s="57"/>
      <c r="Q108" s="56"/>
      <c r="R108" s="57"/>
      <c r="S108" s="69"/>
      <c r="T108" s="70"/>
      <c r="U108" s="69"/>
      <c r="V108" s="70"/>
      <c r="W108" s="56"/>
      <c r="X108" s="57"/>
      <c r="Y108" s="56"/>
      <c r="Z108" s="57"/>
      <c r="AA108" s="69"/>
      <c r="AB108" s="70"/>
      <c r="AC108" s="69"/>
      <c r="AD108" s="70"/>
      <c r="AE108" s="56"/>
      <c r="AF108" s="57"/>
      <c r="AG108" s="56"/>
      <c r="AH108" s="57"/>
      <c r="AI108" s="89"/>
      <c r="AJ108" s="98"/>
      <c r="AK108" s="98"/>
      <c r="AL108" s="98"/>
      <c r="AM108" s="98"/>
      <c r="AN108" s="98"/>
      <c r="AO108" s="98"/>
      <c r="AP108" s="98"/>
      <c r="AQ108" s="99"/>
      <c r="AR108" s="99"/>
      <c r="AS108" s="99"/>
      <c r="AT108" s="99"/>
      <c r="AU108" s="99"/>
      <c r="AV108" s="99"/>
      <c r="AW108" s="100"/>
    </row>
  </sheetData>
  <sortState xmlns:xlrd2="http://schemas.microsoft.com/office/spreadsheetml/2017/richdata2" ref="A101:AW107">
    <sortCondition descending="1" ref="F101:F107"/>
  </sortState>
  <mergeCells count="29">
    <mergeCell ref="AC5:AD5"/>
    <mergeCell ref="W6:X6"/>
    <mergeCell ref="Y6:Z6"/>
    <mergeCell ref="AJ5:AW5"/>
    <mergeCell ref="AE5:AF5"/>
    <mergeCell ref="AG5:AH5"/>
    <mergeCell ref="AE6:AF6"/>
    <mergeCell ref="AG6:AH6"/>
    <mergeCell ref="AA6:AB6"/>
    <mergeCell ref="AC6:AD6"/>
    <mergeCell ref="W5:X5"/>
    <mergeCell ref="Y5:Z5"/>
    <mergeCell ref="AA5:AB5"/>
    <mergeCell ref="U5:V5"/>
    <mergeCell ref="G6:H6"/>
    <mergeCell ref="I6:J6"/>
    <mergeCell ref="S5:T5"/>
    <mergeCell ref="K6:L6"/>
    <mergeCell ref="M6:N6"/>
    <mergeCell ref="S6:T6"/>
    <mergeCell ref="U6:V6"/>
    <mergeCell ref="O6:P6"/>
    <mergeCell ref="Q6:R6"/>
    <mergeCell ref="M5:N5"/>
    <mergeCell ref="O5:P5"/>
    <mergeCell ref="Q5:R5"/>
    <mergeCell ref="G5:H5"/>
    <mergeCell ref="I5:J5"/>
    <mergeCell ref="K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7C63-8F57-4AEB-8F7D-D10F1016C007}">
  <dimension ref="A1:I58"/>
  <sheetViews>
    <sheetView workbookViewId="0">
      <selection activeCell="C58" sqref="C58"/>
    </sheetView>
  </sheetViews>
  <sheetFormatPr defaultRowHeight="15" x14ac:dyDescent="0.25"/>
  <cols>
    <col min="3" max="3" width="46.5703125" customWidth="1"/>
    <col min="5" max="5" width="34" customWidth="1"/>
  </cols>
  <sheetData>
    <row r="1" spans="1:9" ht="29.25" thickBot="1" x14ac:dyDescent="0.3">
      <c r="A1" s="105" t="s">
        <v>1265</v>
      </c>
      <c r="B1" s="105" t="s">
        <v>1266</v>
      </c>
      <c r="C1" s="105" t="s">
        <v>1604</v>
      </c>
    </row>
    <row r="2" spans="1:9" x14ac:dyDescent="0.25">
      <c r="A2" s="107" t="s">
        <v>127</v>
      </c>
      <c r="B2" s="108" t="s">
        <v>128</v>
      </c>
      <c r="C2" s="108" t="s">
        <v>129</v>
      </c>
      <c r="D2" s="108" t="s">
        <v>130</v>
      </c>
      <c r="E2" s="108" t="s">
        <v>131</v>
      </c>
      <c r="F2" s="108" t="s">
        <v>132</v>
      </c>
      <c r="G2" s="108" t="s">
        <v>133</v>
      </c>
      <c r="H2" s="108" t="s">
        <v>134</v>
      </c>
      <c r="I2" s="109" t="s">
        <v>135</v>
      </c>
    </row>
    <row r="3" spans="1:9" x14ac:dyDescent="0.25">
      <c r="A3" s="110">
        <v>1</v>
      </c>
      <c r="B3" s="106">
        <v>5</v>
      </c>
      <c r="C3" s="106" t="s">
        <v>211</v>
      </c>
      <c r="D3" s="106">
        <v>2009</v>
      </c>
      <c r="E3" s="106" t="s">
        <v>143</v>
      </c>
      <c r="F3" s="106" t="s">
        <v>1605</v>
      </c>
      <c r="G3" s="106" t="s">
        <v>1606</v>
      </c>
      <c r="H3" s="106" t="s">
        <v>1607</v>
      </c>
      <c r="I3" s="111" t="s">
        <v>141</v>
      </c>
    </row>
    <row r="4" spans="1:9" x14ac:dyDescent="0.25">
      <c r="A4" s="110">
        <v>2</v>
      </c>
      <c r="B4" s="106">
        <v>7</v>
      </c>
      <c r="C4" s="106" t="s">
        <v>169</v>
      </c>
      <c r="D4" s="106">
        <v>2009</v>
      </c>
      <c r="E4" s="106" t="s">
        <v>170</v>
      </c>
      <c r="F4" s="106" t="s">
        <v>1608</v>
      </c>
      <c r="G4" s="106" t="s">
        <v>1609</v>
      </c>
      <c r="H4" s="106" t="s">
        <v>1610</v>
      </c>
      <c r="I4" s="111" t="s">
        <v>1611</v>
      </c>
    </row>
    <row r="5" spans="1:9" x14ac:dyDescent="0.25">
      <c r="A5" s="110">
        <v>3</v>
      </c>
      <c r="B5" s="106">
        <v>1</v>
      </c>
      <c r="C5" s="106" t="s">
        <v>142</v>
      </c>
      <c r="D5" s="106">
        <v>2008</v>
      </c>
      <c r="E5" s="106" t="s">
        <v>143</v>
      </c>
      <c r="F5" s="106" t="s">
        <v>1612</v>
      </c>
      <c r="G5" s="106" t="s">
        <v>1613</v>
      </c>
      <c r="H5" s="106" t="s">
        <v>1614</v>
      </c>
      <c r="I5" s="111" t="s">
        <v>1615</v>
      </c>
    </row>
    <row r="6" spans="1:9" x14ac:dyDescent="0.25">
      <c r="A6" s="110">
        <v>4</v>
      </c>
      <c r="B6" s="106">
        <v>2</v>
      </c>
      <c r="C6" s="106" t="s">
        <v>175</v>
      </c>
      <c r="D6" s="106">
        <v>2008</v>
      </c>
      <c r="E6" s="106" t="s">
        <v>137</v>
      </c>
      <c r="F6" s="106" t="s">
        <v>1616</v>
      </c>
      <c r="G6" s="106" t="s">
        <v>1617</v>
      </c>
      <c r="H6" s="106" t="s">
        <v>1618</v>
      </c>
      <c r="I6" s="111" t="s">
        <v>1619</v>
      </c>
    </row>
    <row r="7" spans="1:9" x14ac:dyDescent="0.25">
      <c r="A7" s="110">
        <v>5</v>
      </c>
      <c r="B7" s="106">
        <v>10</v>
      </c>
      <c r="C7" s="106" t="s">
        <v>180</v>
      </c>
      <c r="D7" s="106">
        <v>2009</v>
      </c>
      <c r="E7" s="106" t="s">
        <v>181</v>
      </c>
      <c r="F7" s="106" t="s">
        <v>1620</v>
      </c>
      <c r="G7" s="106" t="s">
        <v>1621</v>
      </c>
      <c r="H7" s="106" t="s">
        <v>1622</v>
      </c>
      <c r="I7" s="111" t="s">
        <v>1006</v>
      </c>
    </row>
    <row r="8" spans="1:9" x14ac:dyDescent="0.25">
      <c r="A8" s="110">
        <v>6</v>
      </c>
      <c r="B8" s="106">
        <v>12</v>
      </c>
      <c r="C8" s="106" t="s">
        <v>1302</v>
      </c>
      <c r="D8" s="106">
        <v>2008</v>
      </c>
      <c r="E8" s="106" t="s">
        <v>265</v>
      </c>
      <c r="F8" s="106" t="s">
        <v>1623</v>
      </c>
      <c r="G8" s="106" t="s">
        <v>1624</v>
      </c>
      <c r="H8" s="106" t="s">
        <v>1625</v>
      </c>
      <c r="I8" s="111" t="s">
        <v>1626</v>
      </c>
    </row>
    <row r="9" spans="1:9" x14ac:dyDescent="0.25">
      <c r="A9" s="110"/>
      <c r="B9" s="106">
        <v>3</v>
      </c>
      <c r="C9" s="106" t="s">
        <v>203</v>
      </c>
      <c r="D9" s="106">
        <v>2008</v>
      </c>
      <c r="E9" s="106" t="s">
        <v>204</v>
      </c>
      <c r="F9" s="106" t="s">
        <v>1627</v>
      </c>
      <c r="G9" s="106" t="s">
        <v>213</v>
      </c>
      <c r="H9" s="106"/>
      <c r="I9" s="111"/>
    </row>
    <row r="10" spans="1:9" x14ac:dyDescent="0.25">
      <c r="A10" s="110"/>
      <c r="B10" s="106">
        <v>4</v>
      </c>
      <c r="C10" s="106" t="s">
        <v>136</v>
      </c>
      <c r="D10" s="106">
        <v>2008</v>
      </c>
      <c r="E10" s="106" t="s">
        <v>137</v>
      </c>
      <c r="F10" s="106" t="s">
        <v>598</v>
      </c>
      <c r="G10" s="106" t="s">
        <v>1628</v>
      </c>
      <c r="H10" s="106"/>
      <c r="I10" s="111"/>
    </row>
    <row r="11" spans="1:9" x14ac:dyDescent="0.25">
      <c r="A11" s="110"/>
      <c r="B11" s="106">
        <v>6</v>
      </c>
      <c r="C11" s="106" t="s">
        <v>158</v>
      </c>
      <c r="D11" s="106">
        <v>2008</v>
      </c>
      <c r="E11" s="106" t="s">
        <v>137</v>
      </c>
      <c r="F11" s="106" t="s">
        <v>1629</v>
      </c>
      <c r="G11" s="106" t="s">
        <v>598</v>
      </c>
      <c r="H11" s="106"/>
      <c r="I11" s="111"/>
    </row>
    <row r="12" spans="1:9" x14ac:dyDescent="0.25">
      <c r="A12" s="110"/>
      <c r="B12" s="106">
        <v>8</v>
      </c>
      <c r="C12" s="106" t="s">
        <v>507</v>
      </c>
      <c r="D12" s="106">
        <v>2008</v>
      </c>
      <c r="E12" s="106" t="s">
        <v>137</v>
      </c>
      <c r="F12" s="106" t="s">
        <v>1630</v>
      </c>
      <c r="G12" s="106" t="s">
        <v>598</v>
      </c>
      <c r="H12" s="106"/>
      <c r="I12" s="111"/>
    </row>
    <row r="13" spans="1:9" x14ac:dyDescent="0.25">
      <c r="A13" s="110"/>
      <c r="B13" s="106">
        <v>9</v>
      </c>
      <c r="C13" s="106" t="s">
        <v>467</v>
      </c>
      <c r="D13" s="106">
        <v>2008</v>
      </c>
      <c r="E13" s="106" t="s">
        <v>164</v>
      </c>
      <c r="F13" s="106" t="s">
        <v>598</v>
      </c>
      <c r="G13" s="106" t="s">
        <v>210</v>
      </c>
      <c r="H13" s="106"/>
      <c r="I13" s="111"/>
    </row>
    <row r="14" spans="1:9" ht="15.75" thickBot="1" x14ac:dyDescent="0.3">
      <c r="A14" s="112"/>
      <c r="B14" s="113">
        <v>11</v>
      </c>
      <c r="C14" s="113" t="s">
        <v>209</v>
      </c>
      <c r="D14" s="113">
        <v>2008</v>
      </c>
      <c r="E14" s="113" t="s">
        <v>204</v>
      </c>
      <c r="F14" s="113" t="s">
        <v>1631</v>
      </c>
      <c r="G14" s="113" t="s">
        <v>598</v>
      </c>
      <c r="H14" s="113"/>
      <c r="I14" s="114"/>
    </row>
    <row r="15" spans="1:9" x14ac:dyDescent="0.25">
      <c r="A15" s="115"/>
    </row>
    <row r="16" spans="1:9" ht="29.25" thickBot="1" x14ac:dyDescent="0.3">
      <c r="A16" s="105" t="s">
        <v>1309</v>
      </c>
      <c r="B16" s="105" t="s">
        <v>1266</v>
      </c>
      <c r="C16" s="105" t="s">
        <v>1632</v>
      </c>
    </row>
    <row r="17" spans="1:9" x14ac:dyDescent="0.25">
      <c r="A17" s="107" t="s">
        <v>127</v>
      </c>
      <c r="B17" s="108" t="s">
        <v>128</v>
      </c>
      <c r="C17" s="108" t="s">
        <v>129</v>
      </c>
      <c r="D17" s="108" t="s">
        <v>130</v>
      </c>
      <c r="E17" s="108" t="s">
        <v>131</v>
      </c>
      <c r="F17" s="108" t="s">
        <v>132</v>
      </c>
      <c r="G17" s="108" t="s">
        <v>133</v>
      </c>
      <c r="H17" s="108" t="s">
        <v>134</v>
      </c>
      <c r="I17" s="109" t="s">
        <v>135</v>
      </c>
    </row>
    <row r="18" spans="1:9" x14ac:dyDescent="0.25">
      <c r="A18" s="110">
        <v>1</v>
      </c>
      <c r="B18" s="106">
        <v>22</v>
      </c>
      <c r="C18" s="106" t="s">
        <v>311</v>
      </c>
      <c r="D18" s="106">
        <v>2009</v>
      </c>
      <c r="E18" s="106" t="s">
        <v>204</v>
      </c>
      <c r="F18" s="106" t="s">
        <v>1633</v>
      </c>
      <c r="G18" s="106" t="s">
        <v>1634</v>
      </c>
      <c r="H18" s="106" t="s">
        <v>1635</v>
      </c>
      <c r="I18" s="111" t="s">
        <v>141</v>
      </c>
    </row>
    <row r="19" spans="1:9" x14ac:dyDescent="0.25">
      <c r="A19" s="110">
        <v>2</v>
      </c>
      <c r="B19" s="106">
        <v>19</v>
      </c>
      <c r="C19" s="106" t="s">
        <v>244</v>
      </c>
      <c r="D19" s="106">
        <v>2009</v>
      </c>
      <c r="E19" s="106" t="s">
        <v>204</v>
      </c>
      <c r="F19" s="106" t="s">
        <v>1636</v>
      </c>
      <c r="G19" s="106" t="s">
        <v>1637</v>
      </c>
      <c r="H19" s="106" t="s">
        <v>1638</v>
      </c>
      <c r="I19" s="111" t="s">
        <v>1639</v>
      </c>
    </row>
    <row r="20" spans="1:9" x14ac:dyDescent="0.25">
      <c r="A20" s="110">
        <v>3</v>
      </c>
      <c r="B20" s="106">
        <v>26</v>
      </c>
      <c r="C20" s="106" t="s">
        <v>216</v>
      </c>
      <c r="D20" s="106">
        <v>2008</v>
      </c>
      <c r="E20" s="106" t="s">
        <v>170</v>
      </c>
      <c r="F20" s="106" t="s">
        <v>1640</v>
      </c>
      <c r="G20" s="106" t="s">
        <v>1641</v>
      </c>
      <c r="H20" s="106" t="s">
        <v>1642</v>
      </c>
      <c r="I20" s="111" t="s">
        <v>1643</v>
      </c>
    </row>
    <row r="21" spans="1:9" x14ac:dyDescent="0.25">
      <c r="A21" s="110">
        <v>4</v>
      </c>
      <c r="B21" s="106">
        <v>17</v>
      </c>
      <c r="C21" s="106" t="s">
        <v>309</v>
      </c>
      <c r="D21" s="106">
        <v>2009</v>
      </c>
      <c r="E21" s="106" t="s">
        <v>204</v>
      </c>
      <c r="F21" s="106" t="s">
        <v>1139</v>
      </c>
      <c r="G21" s="106" t="s">
        <v>1644</v>
      </c>
      <c r="H21" s="106" t="s">
        <v>1645</v>
      </c>
      <c r="I21" s="111" t="s">
        <v>1646</v>
      </c>
    </row>
    <row r="22" spans="1:9" x14ac:dyDescent="0.25">
      <c r="A22" s="110">
        <v>5</v>
      </c>
      <c r="B22" s="106">
        <v>14</v>
      </c>
      <c r="C22" s="106" t="s">
        <v>289</v>
      </c>
      <c r="D22" s="106">
        <v>2008</v>
      </c>
      <c r="E22" s="106" t="s">
        <v>143</v>
      </c>
      <c r="F22" s="106" t="s">
        <v>1647</v>
      </c>
      <c r="G22" s="106" t="s">
        <v>1648</v>
      </c>
      <c r="H22" s="106" t="s">
        <v>1649</v>
      </c>
      <c r="I22" s="111" t="s">
        <v>1650</v>
      </c>
    </row>
    <row r="23" spans="1:9" x14ac:dyDescent="0.25">
      <c r="A23" s="110"/>
      <c r="B23" s="106">
        <v>13</v>
      </c>
      <c r="C23" s="106" t="s">
        <v>220</v>
      </c>
      <c r="D23" s="106">
        <v>2008</v>
      </c>
      <c r="E23" s="106" t="s">
        <v>143</v>
      </c>
      <c r="F23" s="106" t="s">
        <v>1651</v>
      </c>
      <c r="G23" s="106" t="s">
        <v>598</v>
      </c>
      <c r="H23" s="106"/>
      <c r="I23" s="111"/>
    </row>
    <row r="24" spans="1:9" x14ac:dyDescent="0.25">
      <c r="A24" s="110"/>
      <c r="B24" s="106">
        <v>15</v>
      </c>
      <c r="C24" s="106" t="s">
        <v>235</v>
      </c>
      <c r="D24" s="106">
        <v>2008</v>
      </c>
      <c r="E24" s="106" t="s">
        <v>137</v>
      </c>
      <c r="F24" s="106" t="s">
        <v>1652</v>
      </c>
      <c r="G24" s="106" t="s">
        <v>213</v>
      </c>
      <c r="H24" s="106"/>
      <c r="I24" s="111"/>
    </row>
    <row r="25" spans="1:9" x14ac:dyDescent="0.25">
      <c r="A25" s="110"/>
      <c r="B25" s="106">
        <v>16</v>
      </c>
      <c r="C25" s="106" t="s">
        <v>254</v>
      </c>
      <c r="D25" s="106">
        <v>2008</v>
      </c>
      <c r="E25" s="106" t="s">
        <v>143</v>
      </c>
      <c r="F25" s="106" t="s">
        <v>598</v>
      </c>
      <c r="G25" s="106" t="s">
        <v>476</v>
      </c>
      <c r="H25" s="106"/>
      <c r="I25" s="111"/>
    </row>
    <row r="26" spans="1:9" x14ac:dyDescent="0.25">
      <c r="A26" s="110"/>
      <c r="B26" s="106">
        <v>18</v>
      </c>
      <c r="C26" s="106" t="s">
        <v>545</v>
      </c>
      <c r="D26" s="106">
        <v>2008</v>
      </c>
      <c r="E26" s="106" t="s">
        <v>204</v>
      </c>
      <c r="F26" s="106" t="s">
        <v>210</v>
      </c>
      <c r="G26" s="106"/>
      <c r="H26" s="106"/>
      <c r="I26" s="111"/>
    </row>
    <row r="27" spans="1:9" x14ac:dyDescent="0.25">
      <c r="A27" s="110"/>
      <c r="B27" s="106">
        <v>20</v>
      </c>
      <c r="C27" s="106" t="s">
        <v>307</v>
      </c>
      <c r="D27" s="106">
        <v>2008</v>
      </c>
      <c r="E27" s="106" t="s">
        <v>170</v>
      </c>
      <c r="F27" s="106" t="s">
        <v>213</v>
      </c>
      <c r="G27" s="106" t="s">
        <v>1653</v>
      </c>
      <c r="H27" s="106"/>
      <c r="I27" s="111"/>
    </row>
    <row r="28" spans="1:9" x14ac:dyDescent="0.25">
      <c r="A28" s="110"/>
      <c r="B28" s="106">
        <v>21</v>
      </c>
      <c r="C28" s="106" t="s">
        <v>225</v>
      </c>
      <c r="D28" s="106">
        <v>2008</v>
      </c>
      <c r="E28" s="106" t="s">
        <v>137</v>
      </c>
      <c r="F28" s="106" t="s">
        <v>1654</v>
      </c>
      <c r="G28" s="106" t="s">
        <v>213</v>
      </c>
      <c r="H28" s="106"/>
      <c r="I28" s="111"/>
    </row>
    <row r="29" spans="1:9" x14ac:dyDescent="0.25">
      <c r="A29" s="110"/>
      <c r="B29" s="106">
        <v>23</v>
      </c>
      <c r="C29" s="106" t="s">
        <v>240</v>
      </c>
      <c r="D29" s="106">
        <v>2008</v>
      </c>
      <c r="E29" s="106" t="s">
        <v>170</v>
      </c>
      <c r="F29" s="106" t="s">
        <v>598</v>
      </c>
      <c r="G29" s="106" t="s">
        <v>598</v>
      </c>
      <c r="H29" s="106"/>
      <c r="I29" s="111"/>
    </row>
    <row r="30" spans="1:9" x14ac:dyDescent="0.25">
      <c r="A30" s="110"/>
      <c r="B30" s="106">
        <v>24</v>
      </c>
      <c r="C30" s="106" t="s">
        <v>592</v>
      </c>
      <c r="D30" s="106">
        <v>2009</v>
      </c>
      <c r="E30" s="106" t="s">
        <v>181</v>
      </c>
      <c r="F30" s="106" t="s">
        <v>213</v>
      </c>
      <c r="G30" s="106" t="s">
        <v>668</v>
      </c>
      <c r="H30" s="106"/>
      <c r="I30" s="111"/>
    </row>
    <row r="31" spans="1:9" ht="15.75" thickBot="1" x14ac:dyDescent="0.3">
      <c r="A31" s="112"/>
      <c r="B31" s="113">
        <v>25</v>
      </c>
      <c r="C31" s="113" t="s">
        <v>249</v>
      </c>
      <c r="D31" s="113">
        <v>2008</v>
      </c>
      <c r="E31" s="113" t="s">
        <v>143</v>
      </c>
      <c r="F31" s="113" t="s">
        <v>598</v>
      </c>
      <c r="G31" s="113" t="s">
        <v>1655</v>
      </c>
      <c r="H31" s="113"/>
      <c r="I31" s="114"/>
    </row>
    <row r="32" spans="1:9" x14ac:dyDescent="0.25">
      <c r="A32" s="115"/>
    </row>
    <row r="33" spans="1:9" ht="29.25" thickBot="1" x14ac:dyDescent="0.3">
      <c r="A33" s="105" t="s">
        <v>1370</v>
      </c>
      <c r="B33" s="105" t="s">
        <v>1266</v>
      </c>
      <c r="C33" s="105" t="s">
        <v>1656</v>
      </c>
    </row>
    <row r="34" spans="1:9" x14ac:dyDescent="0.25">
      <c r="A34" s="107" t="s">
        <v>127</v>
      </c>
      <c r="B34" s="108" t="s">
        <v>128</v>
      </c>
      <c r="C34" s="108" t="s">
        <v>129</v>
      </c>
      <c r="D34" s="108" t="s">
        <v>130</v>
      </c>
      <c r="E34" s="108" t="s">
        <v>131</v>
      </c>
      <c r="F34" s="108" t="s">
        <v>132</v>
      </c>
      <c r="G34" s="108" t="s">
        <v>133</v>
      </c>
      <c r="H34" s="108" t="s">
        <v>134</v>
      </c>
      <c r="I34" s="109" t="s">
        <v>135</v>
      </c>
    </row>
    <row r="35" spans="1:9" x14ac:dyDescent="0.25">
      <c r="A35" s="110">
        <v>1</v>
      </c>
      <c r="B35" s="106">
        <v>30</v>
      </c>
      <c r="C35" s="106" t="s">
        <v>381</v>
      </c>
      <c r="D35" s="106">
        <v>2006</v>
      </c>
      <c r="E35" s="106" t="s">
        <v>204</v>
      </c>
      <c r="F35" s="106" t="s">
        <v>1657</v>
      </c>
      <c r="G35" s="106" t="s">
        <v>1658</v>
      </c>
      <c r="H35" s="106" t="s">
        <v>1659</v>
      </c>
      <c r="I35" s="111" t="s">
        <v>141</v>
      </c>
    </row>
    <row r="36" spans="1:9" x14ac:dyDescent="0.25">
      <c r="A36" s="110">
        <v>2</v>
      </c>
      <c r="B36" s="106">
        <v>31</v>
      </c>
      <c r="C36" s="106" t="s">
        <v>383</v>
      </c>
      <c r="D36" s="106">
        <v>2007</v>
      </c>
      <c r="E36" s="106" t="s">
        <v>137</v>
      </c>
      <c r="F36" s="106" t="s">
        <v>762</v>
      </c>
      <c r="G36" s="106" t="s">
        <v>1660</v>
      </c>
      <c r="H36" s="106" t="s">
        <v>1661</v>
      </c>
      <c r="I36" s="111" t="s">
        <v>1662</v>
      </c>
    </row>
    <row r="37" spans="1:9" x14ac:dyDescent="0.25">
      <c r="A37" s="110">
        <v>3</v>
      </c>
      <c r="B37" s="106">
        <v>29</v>
      </c>
      <c r="C37" s="106" t="s">
        <v>388</v>
      </c>
      <c r="D37" s="106">
        <v>2007</v>
      </c>
      <c r="E37" s="106" t="s">
        <v>137</v>
      </c>
      <c r="F37" s="106" t="s">
        <v>461</v>
      </c>
      <c r="G37" s="106" t="s">
        <v>1663</v>
      </c>
      <c r="H37" s="106" t="s">
        <v>641</v>
      </c>
      <c r="I37" s="111" t="s">
        <v>1664</v>
      </c>
    </row>
    <row r="38" spans="1:9" x14ac:dyDescent="0.25">
      <c r="A38" s="110">
        <v>4</v>
      </c>
      <c r="B38" s="106">
        <v>27</v>
      </c>
      <c r="C38" s="106" t="s">
        <v>377</v>
      </c>
      <c r="D38" s="106">
        <v>2007</v>
      </c>
      <c r="E38" s="106" t="s">
        <v>143</v>
      </c>
      <c r="F38" s="106" t="s">
        <v>1665</v>
      </c>
      <c r="G38" s="106" t="s">
        <v>1666</v>
      </c>
      <c r="H38" s="106" t="s">
        <v>1667</v>
      </c>
      <c r="I38" s="111" t="s">
        <v>1668</v>
      </c>
    </row>
    <row r="39" spans="1:9" x14ac:dyDescent="0.25">
      <c r="A39" s="110">
        <v>5</v>
      </c>
      <c r="B39" s="106">
        <v>28</v>
      </c>
      <c r="C39" s="106" t="s">
        <v>334</v>
      </c>
      <c r="D39" s="106">
        <v>2006</v>
      </c>
      <c r="E39" s="106" t="s">
        <v>143</v>
      </c>
      <c r="F39" s="106" t="s">
        <v>1669</v>
      </c>
      <c r="G39" s="106" t="s">
        <v>1670</v>
      </c>
      <c r="H39" s="106" t="s">
        <v>1671</v>
      </c>
      <c r="I39" s="111" t="s">
        <v>910</v>
      </c>
    </row>
    <row r="40" spans="1:9" x14ac:dyDescent="0.25">
      <c r="A40" s="110">
        <v>6</v>
      </c>
      <c r="B40" s="106">
        <v>32</v>
      </c>
      <c r="C40" s="106" t="s">
        <v>329</v>
      </c>
      <c r="D40" s="106">
        <v>2007</v>
      </c>
      <c r="E40" s="106" t="s">
        <v>143</v>
      </c>
      <c r="F40" s="106" t="s">
        <v>1672</v>
      </c>
      <c r="G40" s="106" t="s">
        <v>1673</v>
      </c>
      <c r="H40" s="106" t="s">
        <v>1674</v>
      </c>
      <c r="I40" s="111" t="s">
        <v>1675</v>
      </c>
    </row>
    <row r="41" spans="1:9" x14ac:dyDescent="0.25">
      <c r="A41" s="110">
        <v>7</v>
      </c>
      <c r="B41" s="106">
        <v>35</v>
      </c>
      <c r="C41" s="106" t="s">
        <v>339</v>
      </c>
      <c r="D41" s="106">
        <v>2007</v>
      </c>
      <c r="E41" s="106" t="s">
        <v>204</v>
      </c>
      <c r="F41" s="106" t="s">
        <v>1676</v>
      </c>
      <c r="G41" s="106" t="s">
        <v>1677</v>
      </c>
      <c r="H41" s="106" t="s">
        <v>1678</v>
      </c>
      <c r="I41" s="111" t="s">
        <v>202</v>
      </c>
    </row>
    <row r="42" spans="1:9" x14ac:dyDescent="0.25">
      <c r="A42" s="110"/>
      <c r="B42" s="106">
        <v>33</v>
      </c>
      <c r="C42" s="106" t="s">
        <v>344</v>
      </c>
      <c r="D42" s="106">
        <v>2007</v>
      </c>
      <c r="E42" s="106" t="s">
        <v>143</v>
      </c>
      <c r="F42" s="106" t="s">
        <v>213</v>
      </c>
      <c r="G42" s="106" t="s">
        <v>1679</v>
      </c>
      <c r="H42" s="106"/>
      <c r="I42" s="111"/>
    </row>
    <row r="43" spans="1:9" ht="15.75" thickBot="1" x14ac:dyDescent="0.3">
      <c r="A43" s="112"/>
      <c r="B43" s="113">
        <v>34</v>
      </c>
      <c r="C43" s="113" t="s">
        <v>354</v>
      </c>
      <c r="D43" s="113">
        <v>2007</v>
      </c>
      <c r="E43" s="113" t="s">
        <v>137</v>
      </c>
      <c r="F43" s="113" t="s">
        <v>598</v>
      </c>
      <c r="G43" s="113" t="s">
        <v>1680</v>
      </c>
      <c r="H43" s="113"/>
      <c r="I43" s="114"/>
    </row>
    <row r="44" spans="1:9" x14ac:dyDescent="0.25">
      <c r="A44" s="115"/>
    </row>
    <row r="45" spans="1:9" ht="29.25" thickBot="1" x14ac:dyDescent="0.3">
      <c r="A45" s="105" t="s">
        <v>1436</v>
      </c>
      <c r="B45" s="105" t="s">
        <v>1266</v>
      </c>
      <c r="C45" s="105" t="s">
        <v>1681</v>
      </c>
    </row>
    <row r="46" spans="1:9" x14ac:dyDescent="0.25">
      <c r="A46" s="107" t="s">
        <v>127</v>
      </c>
      <c r="B46" s="108" t="s">
        <v>128</v>
      </c>
      <c r="C46" s="108" t="s">
        <v>129</v>
      </c>
      <c r="D46" s="108" t="s">
        <v>130</v>
      </c>
      <c r="E46" s="108" t="s">
        <v>131</v>
      </c>
      <c r="F46" s="108" t="s">
        <v>132</v>
      </c>
      <c r="G46" s="108" t="s">
        <v>133</v>
      </c>
      <c r="H46" s="108" t="s">
        <v>134</v>
      </c>
      <c r="I46" s="109" t="s">
        <v>135</v>
      </c>
    </row>
    <row r="47" spans="1:9" x14ac:dyDescent="0.25">
      <c r="A47" s="110">
        <v>1</v>
      </c>
      <c r="B47" s="106">
        <v>39</v>
      </c>
      <c r="C47" s="106" t="s">
        <v>398</v>
      </c>
      <c r="D47" s="106">
        <v>2007</v>
      </c>
      <c r="E47" s="106" t="s">
        <v>204</v>
      </c>
      <c r="F47" s="106" t="s">
        <v>1682</v>
      </c>
      <c r="G47" s="106" t="s">
        <v>1683</v>
      </c>
      <c r="H47" s="106" t="s">
        <v>756</v>
      </c>
      <c r="I47" s="111" t="s">
        <v>141</v>
      </c>
    </row>
    <row r="48" spans="1:9" x14ac:dyDescent="0.25">
      <c r="A48" s="110">
        <v>2</v>
      </c>
      <c r="B48" s="106">
        <v>36</v>
      </c>
      <c r="C48" s="106" t="s">
        <v>428</v>
      </c>
      <c r="D48" s="106">
        <v>2007</v>
      </c>
      <c r="E48" s="106" t="s">
        <v>137</v>
      </c>
      <c r="F48" s="106" t="s">
        <v>1684</v>
      </c>
      <c r="G48" s="106" t="s">
        <v>1685</v>
      </c>
      <c r="H48" s="106" t="s">
        <v>1686</v>
      </c>
      <c r="I48" s="111" t="s">
        <v>1687</v>
      </c>
    </row>
    <row r="49" spans="1:9" x14ac:dyDescent="0.25">
      <c r="A49" s="110">
        <v>3</v>
      </c>
      <c r="B49" s="106">
        <v>43</v>
      </c>
      <c r="C49" s="106" t="s">
        <v>423</v>
      </c>
      <c r="D49" s="106">
        <v>2007</v>
      </c>
      <c r="E49" s="106" t="s">
        <v>424</v>
      </c>
      <c r="F49" s="106" t="s">
        <v>1688</v>
      </c>
      <c r="G49" s="106" t="s">
        <v>1689</v>
      </c>
      <c r="H49" s="106" t="s">
        <v>1690</v>
      </c>
      <c r="I49" s="111" t="s">
        <v>1691</v>
      </c>
    </row>
    <row r="50" spans="1:9" x14ac:dyDescent="0.25">
      <c r="A50" s="110"/>
      <c r="B50" s="106">
        <v>37</v>
      </c>
      <c r="C50" s="106" t="s">
        <v>433</v>
      </c>
      <c r="D50" s="106">
        <v>2006</v>
      </c>
      <c r="E50" s="106" t="s">
        <v>143</v>
      </c>
      <c r="F50" s="106" t="s">
        <v>598</v>
      </c>
      <c r="G50" s="106" t="s">
        <v>598</v>
      </c>
      <c r="H50" s="106"/>
      <c r="I50" s="111"/>
    </row>
    <row r="51" spans="1:9" x14ac:dyDescent="0.25">
      <c r="A51" s="110"/>
      <c r="B51" s="106">
        <v>38</v>
      </c>
      <c r="C51" s="106" t="s">
        <v>408</v>
      </c>
      <c r="D51" s="106">
        <v>2007</v>
      </c>
      <c r="E51" s="106" t="s">
        <v>204</v>
      </c>
      <c r="F51" s="106" t="s">
        <v>1692</v>
      </c>
      <c r="G51" s="106" t="s">
        <v>598</v>
      </c>
      <c r="H51" s="106"/>
      <c r="I51" s="111"/>
    </row>
    <row r="52" spans="1:9" x14ac:dyDescent="0.25">
      <c r="A52" s="110"/>
      <c r="B52" s="106">
        <v>40</v>
      </c>
      <c r="C52" s="106" t="s">
        <v>450</v>
      </c>
      <c r="D52" s="106">
        <v>2007</v>
      </c>
      <c r="E52" s="106" t="s">
        <v>170</v>
      </c>
      <c r="F52" s="106" t="s">
        <v>598</v>
      </c>
      <c r="G52" s="106" t="s">
        <v>598</v>
      </c>
      <c r="H52" s="106"/>
      <c r="I52" s="111"/>
    </row>
    <row r="53" spans="1:9" x14ac:dyDescent="0.25">
      <c r="A53" s="110"/>
      <c r="B53" s="106">
        <v>41</v>
      </c>
      <c r="C53" s="106" t="s">
        <v>418</v>
      </c>
      <c r="D53" s="106">
        <v>2007</v>
      </c>
      <c r="E53" s="106" t="s">
        <v>143</v>
      </c>
      <c r="F53" s="106" t="s">
        <v>1693</v>
      </c>
      <c r="G53" s="106" t="s">
        <v>213</v>
      </c>
      <c r="H53" s="106"/>
      <c r="I53" s="111"/>
    </row>
    <row r="54" spans="1:9" x14ac:dyDescent="0.25">
      <c r="A54" s="118"/>
      <c r="B54" s="117">
        <v>42</v>
      </c>
      <c r="C54" s="117" t="s">
        <v>413</v>
      </c>
      <c r="D54" s="117">
        <v>2006</v>
      </c>
      <c r="E54" s="117" t="s">
        <v>164</v>
      </c>
      <c r="F54" s="117" t="s">
        <v>1694</v>
      </c>
      <c r="G54" s="117" t="s">
        <v>598</v>
      </c>
      <c r="H54" s="117"/>
      <c r="I54" s="119"/>
    </row>
    <row r="55" spans="1:9" x14ac:dyDescent="0.25">
      <c r="A55" s="110"/>
      <c r="B55" s="106">
        <v>44</v>
      </c>
      <c r="C55" s="106" t="s">
        <v>448</v>
      </c>
      <c r="D55" s="106">
        <v>2006</v>
      </c>
      <c r="E55" s="106" t="s">
        <v>204</v>
      </c>
      <c r="F55" s="106" t="s">
        <v>598</v>
      </c>
      <c r="G55" s="106" t="s">
        <v>210</v>
      </c>
      <c r="H55" s="106"/>
      <c r="I55" s="111"/>
    </row>
    <row r="56" spans="1:9" x14ac:dyDescent="0.25">
      <c r="A56" s="110"/>
      <c r="B56" s="106">
        <v>45</v>
      </c>
      <c r="C56" s="106" t="s">
        <v>403</v>
      </c>
      <c r="D56" s="106">
        <v>2006</v>
      </c>
      <c r="E56" s="106" t="s">
        <v>137</v>
      </c>
      <c r="F56" s="106" t="s">
        <v>213</v>
      </c>
      <c r="G56" s="106" t="s">
        <v>213</v>
      </c>
      <c r="H56" s="106"/>
      <c r="I56" s="111"/>
    </row>
    <row r="57" spans="1:9" ht="15.75" thickBot="1" x14ac:dyDescent="0.3">
      <c r="A57" s="112"/>
      <c r="B57" s="113">
        <v>46</v>
      </c>
      <c r="C57" s="113" t="s">
        <v>438</v>
      </c>
      <c r="D57" s="113">
        <v>2006</v>
      </c>
      <c r="E57" s="113" t="s">
        <v>170</v>
      </c>
      <c r="F57" s="113" t="s">
        <v>290</v>
      </c>
      <c r="G57" s="113" t="s">
        <v>213</v>
      </c>
      <c r="H57" s="113"/>
      <c r="I57" s="114"/>
    </row>
    <row r="58" spans="1:9" ht="84" x14ac:dyDescent="0.25">
      <c r="A58" s="116" t="s">
        <v>1603</v>
      </c>
    </row>
  </sheetData>
  <hyperlinks>
    <hyperlink ref="A2" r:id="rId1" display="javascript:__doPostBack('ctl00$MainRegion$ResultList1$ListViewResultLists$ctrl0$GridViewResult','Sort$Rank')" xr:uid="{D1E753DC-12DB-427F-8A5C-9D415DEB1776}"/>
    <hyperlink ref="B2" r:id="rId2" display="javascript:__doPostBack('ctl00$MainRegion$ResultList1$ListViewResultLists$ctrl0$GridViewResult','Sort$Bib')" xr:uid="{F9376C61-5956-425F-B327-15D0407F7D61}"/>
    <hyperlink ref="C2" r:id="rId3" display="javascript:__doPostBack('ctl00$MainRegion$ResultList1$ListViewResultLists$ctrl0$GridViewResult','Sort$Name')" xr:uid="{BFC4EB25-C4FA-47D0-91C9-EBA50E4DAC29}"/>
    <hyperlink ref="D2" r:id="rId4" display="javascript:__doPostBack('ctl00$MainRegion$ResultList1$ListViewResultLists$ctrl0$GridViewResult','Sort$Born')" xr:uid="{1D9BBEC0-C058-4982-B39E-7B04D67D6311}"/>
    <hyperlink ref="E2" r:id="rId5" display="javascript:__doPostBack('ctl00$MainRegion$ResultList1$ListViewResultLists$ctrl0$GridViewResult','Sort$Organization')" xr:uid="{1597DDD4-2C94-403A-8B29-484B7CA82DB8}"/>
    <hyperlink ref="F2" r:id="rId6" display="javascript:__doPostBack('ctl00$MainRegion$ResultList1$ListViewResultLists$ctrl0$GridViewResult','Sort$Run1')" xr:uid="{198F9163-CA9F-45DD-B075-57269945770F}"/>
    <hyperlink ref="G2" r:id="rId7" display="javascript:__doPostBack('ctl00$MainRegion$ResultList1$ListViewResultLists$ctrl0$GridViewResult','Sort$Run2')" xr:uid="{9C070F37-3CEA-4CE8-9EA7-5B4B27507502}"/>
    <hyperlink ref="H2" r:id="rId8" display="javascript:__doPostBack('ctl00$MainRegion$ResultList1$ListViewResultLists$ctrl0$GridViewResult','Sort$TotalTime')" xr:uid="{48A53B79-BED9-4614-97A3-C39F6C239BC4}"/>
    <hyperlink ref="A17" r:id="rId9" display="javascript:__doPostBack('ctl00$MainRegion$ResultList1$ListViewResultLists$ctrl1$GridViewResult','Sort$Rank')" xr:uid="{AAB0881A-66AF-4B89-A369-D2C6337C172F}"/>
    <hyperlink ref="B17" r:id="rId10" display="javascript:__doPostBack('ctl00$MainRegion$ResultList1$ListViewResultLists$ctrl1$GridViewResult','Sort$Bib')" xr:uid="{A6CAA385-ABC4-408A-BF8A-B5CAEBC8386D}"/>
    <hyperlink ref="C17" r:id="rId11" display="javascript:__doPostBack('ctl00$MainRegion$ResultList1$ListViewResultLists$ctrl1$GridViewResult','Sort$Name')" xr:uid="{21CCB0E8-4A2E-41D9-A2F6-80E96265681B}"/>
    <hyperlink ref="D17" r:id="rId12" display="javascript:__doPostBack('ctl00$MainRegion$ResultList1$ListViewResultLists$ctrl1$GridViewResult','Sort$Born')" xr:uid="{C4384B45-7E4F-4C31-8962-E472A93742C1}"/>
    <hyperlink ref="E17" r:id="rId13" display="javascript:__doPostBack('ctl00$MainRegion$ResultList1$ListViewResultLists$ctrl1$GridViewResult','Sort$Organization')" xr:uid="{BFE2021B-6E1B-45D5-8F63-F1E6240FE755}"/>
    <hyperlink ref="F17" r:id="rId14" display="javascript:__doPostBack('ctl00$MainRegion$ResultList1$ListViewResultLists$ctrl1$GridViewResult','Sort$Run1')" xr:uid="{42B411B3-D6C9-42A7-B43F-B0802A800F52}"/>
    <hyperlink ref="G17" r:id="rId15" display="javascript:__doPostBack('ctl00$MainRegion$ResultList1$ListViewResultLists$ctrl1$GridViewResult','Sort$Run2')" xr:uid="{3ACDF735-95D6-4D4E-A97B-E495639D5E9C}"/>
    <hyperlink ref="H17" r:id="rId16" display="javascript:__doPostBack('ctl00$MainRegion$ResultList1$ListViewResultLists$ctrl1$GridViewResult','Sort$TotalTime')" xr:uid="{0907750F-47D2-4D47-BEDC-67F480A057F6}"/>
    <hyperlink ref="A34" r:id="rId17" display="javascript:__doPostBack('ctl00$MainRegion$ResultList1$ListViewResultLists$ctrl2$GridViewResult','Sort$Rank')" xr:uid="{8E597B53-0B09-452F-AC8D-AD44B1EBD2DA}"/>
    <hyperlink ref="B34" r:id="rId18" display="javascript:__doPostBack('ctl00$MainRegion$ResultList1$ListViewResultLists$ctrl2$GridViewResult','Sort$Bib')" xr:uid="{9A6100D4-2AD9-4760-971D-C640C57C4EF2}"/>
    <hyperlink ref="C34" r:id="rId19" display="javascript:__doPostBack('ctl00$MainRegion$ResultList1$ListViewResultLists$ctrl2$GridViewResult','Sort$Name')" xr:uid="{F088E1A2-8DA6-4B87-A6E6-5072820F62F2}"/>
    <hyperlink ref="D34" r:id="rId20" display="javascript:__doPostBack('ctl00$MainRegion$ResultList1$ListViewResultLists$ctrl2$GridViewResult','Sort$Born')" xr:uid="{D7894B1E-9590-4DE8-B825-D6BC6E9A58F7}"/>
    <hyperlink ref="E34" r:id="rId21" display="javascript:__doPostBack('ctl00$MainRegion$ResultList1$ListViewResultLists$ctrl2$GridViewResult','Sort$Organization')" xr:uid="{FD720413-7C94-490B-BF0E-A802016D1CAC}"/>
    <hyperlink ref="F34" r:id="rId22" display="javascript:__doPostBack('ctl00$MainRegion$ResultList1$ListViewResultLists$ctrl2$GridViewResult','Sort$Run1')" xr:uid="{6988149D-5553-4F61-B9DD-EFB3B580D178}"/>
    <hyperlink ref="G34" r:id="rId23" display="javascript:__doPostBack('ctl00$MainRegion$ResultList1$ListViewResultLists$ctrl2$GridViewResult','Sort$Run2')" xr:uid="{ED6493DD-AD95-464B-97AC-7DAC75FEF7C9}"/>
    <hyperlink ref="H34" r:id="rId24" display="javascript:__doPostBack('ctl00$MainRegion$ResultList1$ListViewResultLists$ctrl2$GridViewResult','Sort$TotalTime')" xr:uid="{FF1E042D-4786-49D6-97B1-D52AA6273D16}"/>
    <hyperlink ref="A46" r:id="rId25" display="javascript:__doPostBack('ctl00$MainRegion$ResultList1$ListViewResultLists$ctrl3$GridViewResult','Sort$Rank')" xr:uid="{2911FAE5-38A4-4FEB-B262-FDB1BDE0203E}"/>
    <hyperlink ref="B46" r:id="rId26" display="javascript:__doPostBack('ctl00$MainRegion$ResultList1$ListViewResultLists$ctrl3$GridViewResult','Sort$Bib')" xr:uid="{AA856B5D-BA5B-482B-A7AF-2343FE51BA9C}"/>
    <hyperlink ref="C46" r:id="rId27" display="javascript:__doPostBack('ctl00$MainRegion$ResultList1$ListViewResultLists$ctrl3$GridViewResult','Sort$Name')" xr:uid="{035B58A7-B6AB-476D-9EA8-205C4027318D}"/>
    <hyperlink ref="D46" r:id="rId28" display="javascript:__doPostBack('ctl00$MainRegion$ResultList1$ListViewResultLists$ctrl3$GridViewResult','Sort$Born')" xr:uid="{2D59C781-A7F9-4B28-8B49-E4C8EC2BEDEA}"/>
    <hyperlink ref="E46" r:id="rId29" display="javascript:__doPostBack('ctl00$MainRegion$ResultList1$ListViewResultLists$ctrl3$GridViewResult','Sort$Organization')" xr:uid="{C070FF96-7CFF-49D9-981E-CA8C7288C4DE}"/>
    <hyperlink ref="F46" r:id="rId30" display="javascript:__doPostBack('ctl00$MainRegion$ResultList1$ListViewResultLists$ctrl3$GridViewResult','Sort$Run1')" xr:uid="{B9AB08D3-C506-4687-B89B-60D2C9A6D9C7}"/>
    <hyperlink ref="G46" r:id="rId31" display="javascript:__doPostBack('ctl00$MainRegion$ResultList1$ListViewResultLists$ctrl3$GridViewResult','Sort$Run2')" xr:uid="{B00B26EE-EA68-472A-8C64-C075FEF99D1D}"/>
    <hyperlink ref="H46" r:id="rId32" display="javascript:__doPostBack('ctl00$MainRegion$ResultList1$ListViewResultLists$ctrl3$GridViewResult','Sort$TotalTime')" xr:uid="{F4F7993C-1C2E-44C4-BEF7-15009B4A550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901A-45C7-4C3B-AD1D-5A1DFC97A86F}">
  <dimension ref="A1:I52"/>
  <sheetViews>
    <sheetView workbookViewId="0">
      <selection activeCell="P3" sqref="P3"/>
    </sheetView>
  </sheetViews>
  <sheetFormatPr defaultRowHeight="15" x14ac:dyDescent="0.25"/>
  <cols>
    <col min="3" max="3" width="40.5703125" customWidth="1"/>
    <col min="5" max="5" width="24.140625" customWidth="1"/>
  </cols>
  <sheetData>
    <row r="1" spans="1:9" ht="43.5" thickBot="1" x14ac:dyDescent="0.3">
      <c r="A1" s="105" t="s">
        <v>1265</v>
      </c>
      <c r="B1" s="105" t="s">
        <v>1477</v>
      </c>
      <c r="C1" s="105" t="s">
        <v>1478</v>
      </c>
    </row>
    <row r="2" spans="1:9" x14ac:dyDescent="0.25">
      <c r="A2" s="107" t="s">
        <v>127</v>
      </c>
      <c r="B2" s="108" t="s">
        <v>128</v>
      </c>
      <c r="C2" s="108" t="s">
        <v>129</v>
      </c>
      <c r="D2" s="108" t="s">
        <v>130</v>
      </c>
      <c r="E2" s="108" t="s">
        <v>131</v>
      </c>
      <c r="F2" s="108" t="s">
        <v>132</v>
      </c>
      <c r="G2" s="108" t="s">
        <v>133</v>
      </c>
      <c r="H2" s="108" t="s">
        <v>134</v>
      </c>
      <c r="I2" s="109" t="s">
        <v>135</v>
      </c>
    </row>
    <row r="3" spans="1:9" x14ac:dyDescent="0.25">
      <c r="A3" s="110">
        <v>1</v>
      </c>
      <c r="B3" s="106">
        <v>3</v>
      </c>
      <c r="C3" s="106" t="s">
        <v>136</v>
      </c>
      <c r="D3" s="106">
        <v>2008</v>
      </c>
      <c r="E3" s="106" t="s">
        <v>137</v>
      </c>
      <c r="F3" s="106" t="s">
        <v>1479</v>
      </c>
      <c r="G3" s="106" t="s">
        <v>1480</v>
      </c>
      <c r="H3" s="106" t="s">
        <v>1481</v>
      </c>
      <c r="I3" s="111" t="s">
        <v>141</v>
      </c>
    </row>
    <row r="4" spans="1:9" x14ac:dyDescent="0.25">
      <c r="A4" s="110">
        <v>2</v>
      </c>
      <c r="B4" s="106">
        <v>4</v>
      </c>
      <c r="C4" s="106" t="s">
        <v>142</v>
      </c>
      <c r="D4" s="106">
        <v>2008</v>
      </c>
      <c r="E4" s="106" t="s">
        <v>143</v>
      </c>
      <c r="F4" s="106" t="s">
        <v>312</v>
      </c>
      <c r="G4" s="106" t="s">
        <v>144</v>
      </c>
      <c r="H4" s="106" t="s">
        <v>1482</v>
      </c>
      <c r="I4" s="111" t="s">
        <v>1483</v>
      </c>
    </row>
    <row r="5" spans="1:9" x14ac:dyDescent="0.25">
      <c r="A5" s="110">
        <v>3</v>
      </c>
      <c r="B5" s="106">
        <v>2</v>
      </c>
      <c r="C5" s="106" t="s">
        <v>169</v>
      </c>
      <c r="D5" s="106">
        <v>2009</v>
      </c>
      <c r="E5" s="106" t="s">
        <v>170</v>
      </c>
      <c r="F5" s="106" t="s">
        <v>1484</v>
      </c>
      <c r="G5" s="106" t="s">
        <v>751</v>
      </c>
      <c r="H5" s="106" t="s">
        <v>1485</v>
      </c>
      <c r="I5" s="111" t="s">
        <v>1486</v>
      </c>
    </row>
    <row r="6" spans="1:9" x14ac:dyDescent="0.25">
      <c r="A6" s="110">
        <v>4</v>
      </c>
      <c r="B6" s="106">
        <v>6</v>
      </c>
      <c r="C6" s="106" t="s">
        <v>211</v>
      </c>
      <c r="D6" s="106">
        <v>2009</v>
      </c>
      <c r="E6" s="106" t="s">
        <v>143</v>
      </c>
      <c r="F6" s="106" t="s">
        <v>1487</v>
      </c>
      <c r="G6" s="106" t="s">
        <v>1488</v>
      </c>
      <c r="H6" s="106" t="s">
        <v>1489</v>
      </c>
      <c r="I6" s="111" t="s">
        <v>1490</v>
      </c>
    </row>
    <row r="7" spans="1:9" x14ac:dyDescent="0.25">
      <c r="A7" s="110">
        <v>5</v>
      </c>
      <c r="B7" s="106">
        <v>1</v>
      </c>
      <c r="C7" s="106" t="s">
        <v>467</v>
      </c>
      <c r="D7" s="106">
        <v>2008</v>
      </c>
      <c r="E7" s="106" t="s">
        <v>164</v>
      </c>
      <c r="F7" s="106" t="s">
        <v>1491</v>
      </c>
      <c r="G7" s="106" t="s">
        <v>1492</v>
      </c>
      <c r="H7" s="106" t="s">
        <v>1493</v>
      </c>
      <c r="I7" s="111" t="s">
        <v>1399</v>
      </c>
    </row>
    <row r="8" spans="1:9" x14ac:dyDescent="0.25">
      <c r="A8" s="110">
        <v>6</v>
      </c>
      <c r="B8" s="106">
        <v>9</v>
      </c>
      <c r="C8" s="106" t="s">
        <v>153</v>
      </c>
      <c r="D8" s="106">
        <v>2008</v>
      </c>
      <c r="E8" s="106" t="s">
        <v>137</v>
      </c>
      <c r="F8" s="106" t="s">
        <v>1494</v>
      </c>
      <c r="G8" s="106" t="s">
        <v>261</v>
      </c>
      <c r="H8" s="106" t="s">
        <v>1495</v>
      </c>
      <c r="I8" s="111" t="s">
        <v>1496</v>
      </c>
    </row>
    <row r="9" spans="1:9" x14ac:dyDescent="0.25">
      <c r="A9" s="110">
        <v>7</v>
      </c>
      <c r="B9" s="106">
        <v>8</v>
      </c>
      <c r="C9" s="106" t="s">
        <v>158</v>
      </c>
      <c r="D9" s="106">
        <v>2008</v>
      </c>
      <c r="E9" s="106" t="s">
        <v>137</v>
      </c>
      <c r="F9" s="106" t="s">
        <v>628</v>
      </c>
      <c r="G9" s="106" t="s">
        <v>369</v>
      </c>
      <c r="H9" s="106" t="s">
        <v>1497</v>
      </c>
      <c r="I9" s="111" t="s">
        <v>1215</v>
      </c>
    </row>
    <row r="10" spans="1:9" x14ac:dyDescent="0.25">
      <c r="A10" s="110">
        <v>8</v>
      </c>
      <c r="B10" s="106">
        <v>7</v>
      </c>
      <c r="C10" s="106" t="s">
        <v>1297</v>
      </c>
      <c r="D10" s="106">
        <v>2009</v>
      </c>
      <c r="E10" s="106" t="s">
        <v>170</v>
      </c>
      <c r="F10" s="106" t="s">
        <v>640</v>
      </c>
      <c r="G10" s="106" t="s">
        <v>1498</v>
      </c>
      <c r="H10" s="106" t="s">
        <v>1499</v>
      </c>
      <c r="I10" s="111" t="s">
        <v>1500</v>
      </c>
    </row>
    <row r="11" spans="1:9" ht="15.75" thickBot="1" x14ac:dyDescent="0.3">
      <c r="A11" s="112">
        <v>9</v>
      </c>
      <c r="B11" s="113">
        <v>5</v>
      </c>
      <c r="C11" s="113" t="s">
        <v>203</v>
      </c>
      <c r="D11" s="113">
        <v>2008</v>
      </c>
      <c r="E11" s="113" t="s">
        <v>204</v>
      </c>
      <c r="F11" s="113" t="s">
        <v>1501</v>
      </c>
      <c r="G11" s="113" t="s">
        <v>1502</v>
      </c>
      <c r="H11" s="113" t="s">
        <v>1503</v>
      </c>
      <c r="I11" s="114" t="s">
        <v>1504</v>
      </c>
    </row>
    <row r="12" spans="1:9" x14ac:dyDescent="0.25">
      <c r="A12" s="115"/>
    </row>
    <row r="13" spans="1:9" ht="43.5" thickBot="1" x14ac:dyDescent="0.3">
      <c r="A13" s="105" t="s">
        <v>1309</v>
      </c>
      <c r="B13" s="105" t="s">
        <v>1477</v>
      </c>
      <c r="C13" s="105" t="s">
        <v>1505</v>
      </c>
    </row>
    <row r="14" spans="1:9" x14ac:dyDescent="0.25">
      <c r="A14" s="107" t="s">
        <v>127</v>
      </c>
      <c r="B14" s="108" t="s">
        <v>128</v>
      </c>
      <c r="C14" s="108" t="s">
        <v>129</v>
      </c>
      <c r="D14" s="108" t="s">
        <v>130</v>
      </c>
      <c r="E14" s="108" t="s">
        <v>131</v>
      </c>
      <c r="F14" s="108" t="s">
        <v>132</v>
      </c>
      <c r="G14" s="108" t="s">
        <v>133</v>
      </c>
      <c r="H14" s="108" t="s">
        <v>134</v>
      </c>
      <c r="I14" s="109" t="s">
        <v>135</v>
      </c>
    </row>
    <row r="15" spans="1:9" x14ac:dyDescent="0.25">
      <c r="A15" s="110">
        <v>1</v>
      </c>
      <c r="B15" s="106">
        <v>14</v>
      </c>
      <c r="C15" s="106" t="s">
        <v>307</v>
      </c>
      <c r="D15" s="106">
        <v>2008</v>
      </c>
      <c r="E15" s="106" t="s">
        <v>170</v>
      </c>
      <c r="F15" s="106" t="s">
        <v>409</v>
      </c>
      <c r="G15" s="106" t="s">
        <v>1506</v>
      </c>
      <c r="H15" s="106" t="s">
        <v>1507</v>
      </c>
      <c r="I15" s="111" t="s">
        <v>141</v>
      </c>
    </row>
    <row r="16" spans="1:9" x14ac:dyDescent="0.25">
      <c r="A16" s="110">
        <v>2</v>
      </c>
      <c r="B16" s="106">
        <v>10</v>
      </c>
      <c r="C16" s="106" t="s">
        <v>244</v>
      </c>
      <c r="D16" s="106">
        <v>2009</v>
      </c>
      <c r="E16" s="106" t="s">
        <v>204</v>
      </c>
      <c r="F16" s="106" t="s">
        <v>1508</v>
      </c>
      <c r="G16" s="106" t="s">
        <v>1509</v>
      </c>
      <c r="H16" s="106" t="s">
        <v>1510</v>
      </c>
      <c r="I16" s="111" t="s">
        <v>1511</v>
      </c>
    </row>
    <row r="17" spans="1:9" x14ac:dyDescent="0.25">
      <c r="A17" s="110">
        <v>3</v>
      </c>
      <c r="B17" s="106">
        <v>17</v>
      </c>
      <c r="C17" s="106" t="s">
        <v>216</v>
      </c>
      <c r="D17" s="106">
        <v>2008</v>
      </c>
      <c r="E17" s="106" t="s">
        <v>170</v>
      </c>
      <c r="F17" s="106" t="s">
        <v>138</v>
      </c>
      <c r="G17" s="106" t="s">
        <v>1512</v>
      </c>
      <c r="H17" s="106" t="s">
        <v>1513</v>
      </c>
      <c r="I17" s="111" t="s">
        <v>1514</v>
      </c>
    </row>
    <row r="18" spans="1:9" x14ac:dyDescent="0.25">
      <c r="A18" s="110">
        <v>4</v>
      </c>
      <c r="B18" s="106">
        <v>12</v>
      </c>
      <c r="C18" s="106" t="s">
        <v>254</v>
      </c>
      <c r="D18" s="106">
        <v>2008</v>
      </c>
      <c r="E18" s="106" t="s">
        <v>143</v>
      </c>
      <c r="F18" s="106" t="s">
        <v>1515</v>
      </c>
      <c r="G18" s="106" t="s">
        <v>742</v>
      </c>
      <c r="H18" s="106" t="s">
        <v>1516</v>
      </c>
      <c r="I18" s="111" t="s">
        <v>1517</v>
      </c>
    </row>
    <row r="19" spans="1:9" x14ac:dyDescent="0.25">
      <c r="A19" s="110">
        <v>5</v>
      </c>
      <c r="B19" s="106">
        <v>13</v>
      </c>
      <c r="C19" s="106" t="s">
        <v>311</v>
      </c>
      <c r="D19" s="106">
        <v>2009</v>
      </c>
      <c r="E19" s="106" t="s">
        <v>204</v>
      </c>
      <c r="F19" s="106" t="s">
        <v>335</v>
      </c>
      <c r="G19" s="106" t="s">
        <v>1518</v>
      </c>
      <c r="H19" s="106" t="s">
        <v>1519</v>
      </c>
      <c r="I19" s="111" t="s">
        <v>681</v>
      </c>
    </row>
    <row r="20" spans="1:9" x14ac:dyDescent="0.25">
      <c r="A20" s="110">
        <v>6</v>
      </c>
      <c r="B20" s="106">
        <v>18</v>
      </c>
      <c r="C20" s="106" t="s">
        <v>220</v>
      </c>
      <c r="D20" s="106">
        <v>2008</v>
      </c>
      <c r="E20" s="106" t="s">
        <v>143</v>
      </c>
      <c r="F20" s="106" t="s">
        <v>331</v>
      </c>
      <c r="G20" s="106" t="s">
        <v>231</v>
      </c>
      <c r="H20" s="106" t="s">
        <v>1520</v>
      </c>
      <c r="I20" s="111" t="s">
        <v>1521</v>
      </c>
    </row>
    <row r="21" spans="1:9" x14ac:dyDescent="0.25">
      <c r="A21" s="110">
        <v>7</v>
      </c>
      <c r="B21" s="106">
        <v>16</v>
      </c>
      <c r="C21" s="106" t="s">
        <v>249</v>
      </c>
      <c r="D21" s="106">
        <v>2008</v>
      </c>
      <c r="E21" s="106" t="s">
        <v>143</v>
      </c>
      <c r="F21" s="106" t="s">
        <v>1522</v>
      </c>
      <c r="G21" s="106" t="s">
        <v>1523</v>
      </c>
      <c r="H21" s="106" t="s">
        <v>1524</v>
      </c>
      <c r="I21" s="111" t="s">
        <v>1525</v>
      </c>
    </row>
    <row r="22" spans="1:9" x14ac:dyDescent="0.25">
      <c r="A22" s="110">
        <v>8</v>
      </c>
      <c r="B22" s="106">
        <v>19</v>
      </c>
      <c r="C22" s="106" t="s">
        <v>545</v>
      </c>
      <c r="D22" s="106">
        <v>2008</v>
      </c>
      <c r="E22" s="106" t="s">
        <v>204</v>
      </c>
      <c r="F22" s="106" t="s">
        <v>1526</v>
      </c>
      <c r="G22" s="106" t="s">
        <v>1494</v>
      </c>
      <c r="H22" s="106" t="s">
        <v>1527</v>
      </c>
      <c r="I22" s="111" t="s">
        <v>1528</v>
      </c>
    </row>
    <row r="23" spans="1:9" x14ac:dyDescent="0.25">
      <c r="A23" s="110">
        <v>9</v>
      </c>
      <c r="B23" s="106">
        <v>11</v>
      </c>
      <c r="C23" s="106" t="s">
        <v>289</v>
      </c>
      <c r="D23" s="106">
        <v>2008</v>
      </c>
      <c r="E23" s="106" t="s">
        <v>143</v>
      </c>
      <c r="F23" s="106" t="s">
        <v>1529</v>
      </c>
      <c r="G23" s="106" t="s">
        <v>1530</v>
      </c>
      <c r="H23" s="106" t="s">
        <v>1531</v>
      </c>
      <c r="I23" s="111" t="s">
        <v>1532</v>
      </c>
    </row>
    <row r="24" spans="1:9" ht="15.75" thickBot="1" x14ac:dyDescent="0.3">
      <c r="A24" s="112"/>
      <c r="B24" s="113">
        <v>15</v>
      </c>
      <c r="C24" s="113" t="s">
        <v>240</v>
      </c>
      <c r="D24" s="113">
        <v>2008</v>
      </c>
      <c r="E24" s="113" t="s">
        <v>170</v>
      </c>
      <c r="F24" s="113" t="s">
        <v>598</v>
      </c>
      <c r="G24" s="113" t="s">
        <v>1533</v>
      </c>
      <c r="H24" s="113"/>
      <c r="I24" s="114"/>
    </row>
    <row r="25" spans="1:9" x14ac:dyDescent="0.25">
      <c r="A25" s="115"/>
    </row>
    <row r="26" spans="1:9" ht="43.5" thickBot="1" x14ac:dyDescent="0.3">
      <c r="A26" s="105" t="s">
        <v>1370</v>
      </c>
      <c r="B26" s="105" t="s">
        <v>1477</v>
      </c>
      <c r="C26" s="105" t="s">
        <v>1534</v>
      </c>
    </row>
    <row r="27" spans="1:9" x14ac:dyDescent="0.25">
      <c r="A27" s="107" t="s">
        <v>127</v>
      </c>
      <c r="B27" s="108" t="s">
        <v>128</v>
      </c>
      <c r="C27" s="108" t="s">
        <v>129</v>
      </c>
      <c r="D27" s="108" t="s">
        <v>130</v>
      </c>
      <c r="E27" s="108" t="s">
        <v>131</v>
      </c>
      <c r="F27" s="108" t="s">
        <v>132</v>
      </c>
      <c r="G27" s="108" t="s">
        <v>133</v>
      </c>
      <c r="H27" s="108" t="s">
        <v>134</v>
      </c>
      <c r="I27" s="109" t="s">
        <v>135</v>
      </c>
    </row>
    <row r="28" spans="1:9" x14ac:dyDescent="0.25">
      <c r="A28" s="110">
        <v>1</v>
      </c>
      <c r="B28" s="106">
        <v>29</v>
      </c>
      <c r="C28" s="106" t="s">
        <v>381</v>
      </c>
      <c r="D28" s="106">
        <v>2006</v>
      </c>
      <c r="E28" s="106" t="s">
        <v>204</v>
      </c>
      <c r="F28" s="106" t="s">
        <v>1535</v>
      </c>
      <c r="G28" s="106" t="s">
        <v>1536</v>
      </c>
      <c r="H28" s="106" t="s">
        <v>1537</v>
      </c>
      <c r="I28" s="111" t="s">
        <v>141</v>
      </c>
    </row>
    <row r="29" spans="1:9" x14ac:dyDescent="0.25">
      <c r="A29" s="110">
        <v>2</v>
      </c>
      <c r="B29" s="106">
        <v>27</v>
      </c>
      <c r="C29" s="106" t="s">
        <v>319</v>
      </c>
      <c r="D29" s="106">
        <v>2006</v>
      </c>
      <c r="E29" s="106" t="s">
        <v>137</v>
      </c>
      <c r="F29" s="106" t="s">
        <v>1538</v>
      </c>
      <c r="G29" s="106" t="s">
        <v>1539</v>
      </c>
      <c r="H29" s="106" t="s">
        <v>1540</v>
      </c>
      <c r="I29" s="111" t="s">
        <v>1541</v>
      </c>
    </row>
    <row r="30" spans="1:9" x14ac:dyDescent="0.25">
      <c r="A30" s="110">
        <v>3</v>
      </c>
      <c r="B30" s="106">
        <v>25</v>
      </c>
      <c r="C30" s="106" t="s">
        <v>339</v>
      </c>
      <c r="D30" s="106">
        <v>2007</v>
      </c>
      <c r="E30" s="106" t="s">
        <v>204</v>
      </c>
      <c r="F30" s="106" t="s">
        <v>1508</v>
      </c>
      <c r="G30" s="106" t="s">
        <v>1542</v>
      </c>
      <c r="H30" s="106" t="s">
        <v>1543</v>
      </c>
      <c r="I30" s="111" t="s">
        <v>978</v>
      </c>
    </row>
    <row r="31" spans="1:9" x14ac:dyDescent="0.25">
      <c r="A31" s="110">
        <v>4</v>
      </c>
      <c r="B31" s="106">
        <v>24</v>
      </c>
      <c r="C31" s="106" t="s">
        <v>383</v>
      </c>
      <c r="D31" s="106">
        <v>2007</v>
      </c>
      <c r="E31" s="106" t="s">
        <v>137</v>
      </c>
      <c r="F31" s="106" t="s">
        <v>1544</v>
      </c>
      <c r="G31" s="106" t="s">
        <v>1545</v>
      </c>
      <c r="H31" s="106" t="s">
        <v>1546</v>
      </c>
      <c r="I31" s="111" t="s">
        <v>1547</v>
      </c>
    </row>
    <row r="32" spans="1:9" x14ac:dyDescent="0.25">
      <c r="A32" s="110">
        <v>5</v>
      </c>
      <c r="B32" s="106">
        <v>22</v>
      </c>
      <c r="C32" s="106" t="s">
        <v>344</v>
      </c>
      <c r="D32" s="106">
        <v>2007</v>
      </c>
      <c r="E32" s="106" t="s">
        <v>143</v>
      </c>
      <c r="F32" s="106" t="s">
        <v>1548</v>
      </c>
      <c r="G32" s="106" t="s">
        <v>1509</v>
      </c>
      <c r="H32" s="106" t="s">
        <v>1549</v>
      </c>
      <c r="I32" s="111" t="s">
        <v>1550</v>
      </c>
    </row>
    <row r="33" spans="1:9" x14ac:dyDescent="0.25">
      <c r="A33" s="110">
        <v>6</v>
      </c>
      <c r="B33" s="106">
        <v>28</v>
      </c>
      <c r="C33" s="106" t="s">
        <v>329</v>
      </c>
      <c r="D33" s="106">
        <v>2007</v>
      </c>
      <c r="E33" s="106" t="s">
        <v>143</v>
      </c>
      <c r="F33" s="106" t="s">
        <v>810</v>
      </c>
      <c r="G33" s="106" t="s">
        <v>384</v>
      </c>
      <c r="H33" s="106" t="s">
        <v>1551</v>
      </c>
      <c r="I33" s="111" t="s">
        <v>1552</v>
      </c>
    </row>
    <row r="34" spans="1:9" x14ac:dyDescent="0.25">
      <c r="A34" s="110">
        <v>7</v>
      </c>
      <c r="B34" s="106">
        <v>23</v>
      </c>
      <c r="C34" s="106" t="s">
        <v>388</v>
      </c>
      <c r="D34" s="106">
        <v>2007</v>
      </c>
      <c r="E34" s="106" t="s">
        <v>137</v>
      </c>
      <c r="F34" s="106" t="s">
        <v>1553</v>
      </c>
      <c r="G34" s="106" t="s">
        <v>1554</v>
      </c>
      <c r="H34" s="106" t="s">
        <v>790</v>
      </c>
      <c r="I34" s="111" t="s">
        <v>1555</v>
      </c>
    </row>
    <row r="35" spans="1:9" x14ac:dyDescent="0.25">
      <c r="A35" s="110">
        <v>8</v>
      </c>
      <c r="B35" s="106">
        <v>21</v>
      </c>
      <c r="C35" s="106" t="s">
        <v>354</v>
      </c>
      <c r="D35" s="106">
        <v>2007</v>
      </c>
      <c r="E35" s="106" t="s">
        <v>137</v>
      </c>
      <c r="F35" s="106" t="s">
        <v>1556</v>
      </c>
      <c r="G35" s="106" t="s">
        <v>1557</v>
      </c>
      <c r="H35" s="106" t="s">
        <v>1558</v>
      </c>
      <c r="I35" s="111" t="s">
        <v>1559</v>
      </c>
    </row>
    <row r="36" spans="1:9" x14ac:dyDescent="0.25">
      <c r="A36" s="110">
        <v>9</v>
      </c>
      <c r="B36" s="106">
        <v>26</v>
      </c>
      <c r="C36" s="106" t="s">
        <v>334</v>
      </c>
      <c r="D36" s="106">
        <v>2006</v>
      </c>
      <c r="E36" s="106" t="s">
        <v>143</v>
      </c>
      <c r="F36" s="106" t="s">
        <v>1560</v>
      </c>
      <c r="G36" s="106" t="s">
        <v>1561</v>
      </c>
      <c r="H36" s="106" t="s">
        <v>682</v>
      </c>
      <c r="I36" s="111" t="s">
        <v>1562</v>
      </c>
    </row>
    <row r="37" spans="1:9" ht="15.75" thickBot="1" x14ac:dyDescent="0.3">
      <c r="A37" s="112">
        <v>10</v>
      </c>
      <c r="B37" s="113">
        <v>20</v>
      </c>
      <c r="C37" s="113" t="s">
        <v>377</v>
      </c>
      <c r="D37" s="113">
        <v>2007</v>
      </c>
      <c r="E37" s="113" t="s">
        <v>143</v>
      </c>
      <c r="F37" s="113" t="s">
        <v>1563</v>
      </c>
      <c r="G37" s="113" t="s">
        <v>1523</v>
      </c>
      <c r="H37" s="113" t="s">
        <v>1564</v>
      </c>
      <c r="I37" s="114" t="s">
        <v>1565</v>
      </c>
    </row>
    <row r="38" spans="1:9" x14ac:dyDescent="0.25">
      <c r="A38" s="115"/>
    </row>
    <row r="39" spans="1:9" ht="43.5" thickBot="1" x14ac:dyDescent="0.3">
      <c r="A39" s="105" t="s">
        <v>1436</v>
      </c>
      <c r="B39" s="105" t="s">
        <v>1477</v>
      </c>
      <c r="C39" s="105" t="s">
        <v>1566</v>
      </c>
    </row>
    <row r="40" spans="1:9" x14ac:dyDescent="0.25">
      <c r="A40" s="107" t="s">
        <v>127</v>
      </c>
      <c r="B40" s="108" t="s">
        <v>128</v>
      </c>
      <c r="C40" s="108" t="s">
        <v>129</v>
      </c>
      <c r="D40" s="108" t="s">
        <v>130</v>
      </c>
      <c r="E40" s="108" t="s">
        <v>131</v>
      </c>
      <c r="F40" s="108" t="s">
        <v>132</v>
      </c>
      <c r="G40" s="108" t="s">
        <v>133</v>
      </c>
      <c r="H40" s="108" t="s">
        <v>134</v>
      </c>
      <c r="I40" s="109" t="s">
        <v>135</v>
      </c>
    </row>
    <row r="41" spans="1:9" x14ac:dyDescent="0.25">
      <c r="A41" s="110">
        <v>1</v>
      </c>
      <c r="B41" s="106">
        <v>40</v>
      </c>
      <c r="C41" s="106" t="s">
        <v>448</v>
      </c>
      <c r="D41" s="106">
        <v>2006</v>
      </c>
      <c r="E41" s="106" t="s">
        <v>204</v>
      </c>
      <c r="F41" s="106" t="s">
        <v>1567</v>
      </c>
      <c r="G41" s="106" t="s">
        <v>1568</v>
      </c>
      <c r="H41" s="106" t="s">
        <v>920</v>
      </c>
      <c r="I41" s="111" t="s">
        <v>141</v>
      </c>
    </row>
    <row r="42" spans="1:9" x14ac:dyDescent="0.25">
      <c r="A42" s="110">
        <v>2</v>
      </c>
      <c r="B42" s="106">
        <v>35</v>
      </c>
      <c r="C42" s="106" t="s">
        <v>408</v>
      </c>
      <c r="D42" s="106">
        <v>2007</v>
      </c>
      <c r="E42" s="106" t="s">
        <v>204</v>
      </c>
      <c r="F42" s="106" t="s">
        <v>1569</v>
      </c>
      <c r="G42" s="106" t="s">
        <v>1570</v>
      </c>
      <c r="H42" s="106" t="s">
        <v>1571</v>
      </c>
      <c r="I42" s="111" t="s">
        <v>463</v>
      </c>
    </row>
    <row r="43" spans="1:9" x14ac:dyDescent="0.25">
      <c r="A43" s="110">
        <v>3</v>
      </c>
      <c r="B43" s="106">
        <v>36</v>
      </c>
      <c r="C43" s="106" t="s">
        <v>418</v>
      </c>
      <c r="D43" s="106">
        <v>2007</v>
      </c>
      <c r="E43" s="106" t="s">
        <v>143</v>
      </c>
      <c r="F43" s="106" t="s">
        <v>1572</v>
      </c>
      <c r="G43" s="106" t="s">
        <v>1573</v>
      </c>
      <c r="H43" s="106" t="s">
        <v>1574</v>
      </c>
      <c r="I43" s="111" t="s">
        <v>1575</v>
      </c>
    </row>
    <row r="44" spans="1:9" x14ac:dyDescent="0.25">
      <c r="A44" s="110">
        <v>4</v>
      </c>
      <c r="B44" s="106">
        <v>39</v>
      </c>
      <c r="C44" s="106" t="s">
        <v>398</v>
      </c>
      <c r="D44" s="106">
        <v>2007</v>
      </c>
      <c r="E44" s="106" t="s">
        <v>204</v>
      </c>
      <c r="F44" s="106" t="s">
        <v>1576</v>
      </c>
      <c r="G44" s="106" t="s">
        <v>1577</v>
      </c>
      <c r="H44" s="106" t="s">
        <v>1578</v>
      </c>
      <c r="I44" s="111" t="s">
        <v>1579</v>
      </c>
    </row>
    <row r="45" spans="1:9" x14ac:dyDescent="0.25">
      <c r="A45" s="110">
        <v>5</v>
      </c>
      <c r="B45" s="106">
        <v>34</v>
      </c>
      <c r="C45" s="106" t="s">
        <v>428</v>
      </c>
      <c r="D45" s="106">
        <v>2007</v>
      </c>
      <c r="E45" s="106" t="s">
        <v>137</v>
      </c>
      <c r="F45" s="106" t="s">
        <v>1580</v>
      </c>
      <c r="G45" s="106" t="s">
        <v>1581</v>
      </c>
      <c r="H45" s="106" t="s">
        <v>1582</v>
      </c>
      <c r="I45" s="111" t="s">
        <v>1583</v>
      </c>
    </row>
    <row r="46" spans="1:9" x14ac:dyDescent="0.25">
      <c r="A46" s="110">
        <v>6</v>
      </c>
      <c r="B46" s="106">
        <v>32</v>
      </c>
      <c r="C46" s="106" t="s">
        <v>433</v>
      </c>
      <c r="D46" s="106">
        <v>2006</v>
      </c>
      <c r="E46" s="106" t="s">
        <v>143</v>
      </c>
      <c r="F46" s="106" t="s">
        <v>1584</v>
      </c>
      <c r="G46" s="106" t="s">
        <v>1585</v>
      </c>
      <c r="H46" s="106" t="s">
        <v>1586</v>
      </c>
      <c r="I46" s="111" t="s">
        <v>1587</v>
      </c>
    </row>
    <row r="47" spans="1:9" x14ac:dyDescent="0.25">
      <c r="A47" s="110">
        <v>7</v>
      </c>
      <c r="B47" s="106">
        <v>37</v>
      </c>
      <c r="C47" s="106" t="s">
        <v>413</v>
      </c>
      <c r="D47" s="106">
        <v>2006</v>
      </c>
      <c r="E47" s="106" t="s">
        <v>164</v>
      </c>
      <c r="F47" s="106" t="s">
        <v>1588</v>
      </c>
      <c r="G47" s="106" t="s">
        <v>400</v>
      </c>
      <c r="H47" s="106" t="s">
        <v>1589</v>
      </c>
      <c r="I47" s="111" t="s">
        <v>1590</v>
      </c>
    </row>
    <row r="48" spans="1:9" x14ac:dyDescent="0.25">
      <c r="A48" s="110">
        <v>8</v>
      </c>
      <c r="B48" s="106">
        <v>31</v>
      </c>
      <c r="C48" s="106" t="s">
        <v>403</v>
      </c>
      <c r="D48" s="106">
        <v>2006</v>
      </c>
      <c r="E48" s="106" t="s">
        <v>137</v>
      </c>
      <c r="F48" s="106" t="s">
        <v>734</v>
      </c>
      <c r="G48" s="106" t="s">
        <v>1591</v>
      </c>
      <c r="H48" s="106" t="s">
        <v>416</v>
      </c>
      <c r="I48" s="111" t="s">
        <v>1592</v>
      </c>
    </row>
    <row r="49" spans="1:9" x14ac:dyDescent="0.25">
      <c r="A49" s="110">
        <v>9</v>
      </c>
      <c r="B49" s="106">
        <v>30</v>
      </c>
      <c r="C49" s="106" t="s">
        <v>438</v>
      </c>
      <c r="D49" s="106">
        <v>2006</v>
      </c>
      <c r="E49" s="106" t="s">
        <v>170</v>
      </c>
      <c r="F49" s="106" t="s">
        <v>1518</v>
      </c>
      <c r="G49" s="106" t="s">
        <v>1593</v>
      </c>
      <c r="H49" s="106" t="s">
        <v>1594</v>
      </c>
      <c r="I49" s="111" t="s">
        <v>1595</v>
      </c>
    </row>
    <row r="50" spans="1:9" x14ac:dyDescent="0.25">
      <c r="A50" s="110">
        <v>10</v>
      </c>
      <c r="B50" s="106">
        <v>33</v>
      </c>
      <c r="C50" s="106" t="s">
        <v>423</v>
      </c>
      <c r="D50" s="106">
        <v>2007</v>
      </c>
      <c r="E50" s="106" t="s">
        <v>424</v>
      </c>
      <c r="F50" s="106" t="s">
        <v>1596</v>
      </c>
      <c r="G50" s="106" t="s">
        <v>1597</v>
      </c>
      <c r="H50" s="106" t="s">
        <v>1598</v>
      </c>
      <c r="I50" s="111" t="s">
        <v>475</v>
      </c>
    </row>
    <row r="51" spans="1:9" ht="15.75" thickBot="1" x14ac:dyDescent="0.3">
      <c r="A51" s="112">
        <v>11</v>
      </c>
      <c r="B51" s="113">
        <v>38</v>
      </c>
      <c r="C51" s="113" t="s">
        <v>450</v>
      </c>
      <c r="D51" s="113">
        <v>2007</v>
      </c>
      <c r="E51" s="113" t="s">
        <v>170</v>
      </c>
      <c r="F51" s="113" t="s">
        <v>1599</v>
      </c>
      <c r="G51" s="113" t="s">
        <v>1600</v>
      </c>
      <c r="H51" s="113" t="s">
        <v>1601</v>
      </c>
      <c r="I51" s="114" t="s">
        <v>1602</v>
      </c>
    </row>
    <row r="52" spans="1:9" ht="84" x14ac:dyDescent="0.25">
      <c r="A52" s="116" t="s">
        <v>1603</v>
      </c>
    </row>
  </sheetData>
  <hyperlinks>
    <hyperlink ref="A2" r:id="rId1" display="javascript:__doPostBack('ctl00$MainRegion$ResultList1$ListViewResultLists$ctrl0$GridViewResult','Sort$Rank')" xr:uid="{F5DCAA8B-C279-4ADA-8901-599F0DB3D5F4}"/>
    <hyperlink ref="B2" r:id="rId2" display="javascript:__doPostBack('ctl00$MainRegion$ResultList1$ListViewResultLists$ctrl0$GridViewResult','Sort$Bib')" xr:uid="{AC7631F4-A839-4555-9092-6008CA868F7B}"/>
    <hyperlink ref="C2" r:id="rId3" display="javascript:__doPostBack('ctl00$MainRegion$ResultList1$ListViewResultLists$ctrl0$GridViewResult','Sort$Name')" xr:uid="{FB06E112-1842-4B6F-B050-DECF09C2E1E3}"/>
    <hyperlink ref="D2" r:id="rId4" display="javascript:__doPostBack('ctl00$MainRegion$ResultList1$ListViewResultLists$ctrl0$GridViewResult','Sort$Born')" xr:uid="{24BBC81C-D964-4BD9-A2A9-5FC98C5E7EBF}"/>
    <hyperlink ref="E2" r:id="rId5" display="javascript:__doPostBack('ctl00$MainRegion$ResultList1$ListViewResultLists$ctrl0$GridViewResult','Sort$Organization')" xr:uid="{2EC709AB-F4EB-4ABC-A32C-A084E5FD5C9D}"/>
    <hyperlink ref="F2" r:id="rId6" display="javascript:__doPostBack('ctl00$MainRegion$ResultList1$ListViewResultLists$ctrl0$GridViewResult','Sort$Run1')" xr:uid="{6D5DE776-526B-4309-A5F1-D254DC5EE31C}"/>
    <hyperlink ref="G2" r:id="rId7" display="javascript:__doPostBack('ctl00$MainRegion$ResultList1$ListViewResultLists$ctrl0$GridViewResult','Sort$Run2')" xr:uid="{71E8747E-E00F-45BC-B3DA-5D6204DA8C16}"/>
    <hyperlink ref="H2" r:id="rId8" display="javascript:__doPostBack('ctl00$MainRegion$ResultList1$ListViewResultLists$ctrl0$GridViewResult','Sort$TotalTime')" xr:uid="{6DCDDF5B-787C-4E7A-979E-59162780E42D}"/>
    <hyperlink ref="A14" r:id="rId9" display="javascript:__doPostBack('ctl00$MainRegion$ResultList1$ListViewResultLists$ctrl1$GridViewResult','Sort$Rank')" xr:uid="{E94D2A83-917F-4E2E-A975-5ACC052D0605}"/>
    <hyperlink ref="B14" r:id="rId10" display="javascript:__doPostBack('ctl00$MainRegion$ResultList1$ListViewResultLists$ctrl1$GridViewResult','Sort$Bib')" xr:uid="{EA497483-F21E-42F0-9E16-4BBA00D05690}"/>
    <hyperlink ref="C14" r:id="rId11" display="javascript:__doPostBack('ctl00$MainRegion$ResultList1$ListViewResultLists$ctrl1$GridViewResult','Sort$Name')" xr:uid="{1E640284-D1A2-4A5F-ADE6-C4CC5450F72F}"/>
    <hyperlink ref="D14" r:id="rId12" display="javascript:__doPostBack('ctl00$MainRegion$ResultList1$ListViewResultLists$ctrl1$GridViewResult','Sort$Born')" xr:uid="{98DE0105-41E0-4A78-AF3C-F8E6BB0C29BD}"/>
    <hyperlink ref="E14" r:id="rId13" display="javascript:__doPostBack('ctl00$MainRegion$ResultList1$ListViewResultLists$ctrl1$GridViewResult','Sort$Organization')" xr:uid="{A10372C7-3CD4-4ACD-97A9-EEE8C4AB0A8F}"/>
    <hyperlink ref="F14" r:id="rId14" display="javascript:__doPostBack('ctl00$MainRegion$ResultList1$ListViewResultLists$ctrl1$GridViewResult','Sort$Run1')" xr:uid="{B4D7CB70-1E0E-42F0-AD7D-75E4CB77111F}"/>
    <hyperlink ref="G14" r:id="rId15" display="javascript:__doPostBack('ctl00$MainRegion$ResultList1$ListViewResultLists$ctrl1$GridViewResult','Sort$Run2')" xr:uid="{BAECE9FC-6E99-4D33-B38E-B0A3D11CDFA9}"/>
    <hyperlink ref="H14" r:id="rId16" display="javascript:__doPostBack('ctl00$MainRegion$ResultList1$ListViewResultLists$ctrl1$GridViewResult','Sort$TotalTime')" xr:uid="{8044603B-29AF-49AB-A73D-5C82E1AB66C0}"/>
    <hyperlink ref="A27" r:id="rId17" display="javascript:__doPostBack('ctl00$MainRegion$ResultList1$ListViewResultLists$ctrl2$GridViewResult','Sort$Rank')" xr:uid="{8D1831F4-509F-40DF-8A74-CDC3054E50B8}"/>
    <hyperlink ref="B27" r:id="rId18" display="javascript:__doPostBack('ctl00$MainRegion$ResultList1$ListViewResultLists$ctrl2$GridViewResult','Sort$Bib')" xr:uid="{33D8C2C5-0A49-40C6-94EA-72D44D4CB042}"/>
    <hyperlink ref="C27" r:id="rId19" display="javascript:__doPostBack('ctl00$MainRegion$ResultList1$ListViewResultLists$ctrl2$GridViewResult','Sort$Name')" xr:uid="{5F6DF5F1-99FB-4F3F-9762-EA40A3721180}"/>
    <hyperlink ref="D27" r:id="rId20" display="javascript:__doPostBack('ctl00$MainRegion$ResultList1$ListViewResultLists$ctrl2$GridViewResult','Sort$Born')" xr:uid="{C25413DE-4F56-4875-8804-4BEE48762456}"/>
    <hyperlink ref="E27" r:id="rId21" display="javascript:__doPostBack('ctl00$MainRegion$ResultList1$ListViewResultLists$ctrl2$GridViewResult','Sort$Organization')" xr:uid="{DFF908B2-87B1-4C18-A9C1-AD2D7C286EF2}"/>
    <hyperlink ref="F27" r:id="rId22" display="javascript:__doPostBack('ctl00$MainRegion$ResultList1$ListViewResultLists$ctrl2$GridViewResult','Sort$Run1')" xr:uid="{8899354B-8566-4C66-B2FF-0DCF01E9E63D}"/>
    <hyperlink ref="G27" r:id="rId23" display="javascript:__doPostBack('ctl00$MainRegion$ResultList1$ListViewResultLists$ctrl2$GridViewResult','Sort$Run2')" xr:uid="{30B99962-F33A-4AD9-BE27-FBDFB39E7D9E}"/>
    <hyperlink ref="H27" r:id="rId24" display="javascript:__doPostBack('ctl00$MainRegion$ResultList1$ListViewResultLists$ctrl2$GridViewResult','Sort$TotalTime')" xr:uid="{1F39B8A6-E15D-4640-A677-CED0525C2D58}"/>
    <hyperlink ref="A40" r:id="rId25" display="javascript:__doPostBack('ctl00$MainRegion$ResultList1$ListViewResultLists$ctrl3$GridViewResult','Sort$Rank')" xr:uid="{3A51D51F-3B13-45D2-AA2A-4F100FF2CB86}"/>
    <hyperlink ref="B40" r:id="rId26" display="javascript:__doPostBack('ctl00$MainRegion$ResultList1$ListViewResultLists$ctrl3$GridViewResult','Sort$Bib')" xr:uid="{85A50B3E-5692-4807-9D7D-3132E74D4A59}"/>
    <hyperlink ref="C40" r:id="rId27" display="javascript:__doPostBack('ctl00$MainRegion$ResultList1$ListViewResultLists$ctrl3$GridViewResult','Sort$Name')" xr:uid="{352AB56B-3DE2-41BD-A92C-D8509753D050}"/>
    <hyperlink ref="D40" r:id="rId28" display="javascript:__doPostBack('ctl00$MainRegion$ResultList1$ListViewResultLists$ctrl3$GridViewResult','Sort$Born')" xr:uid="{68ADDD22-5812-463B-9D5F-9DB3DB70D513}"/>
    <hyperlink ref="E40" r:id="rId29" display="javascript:__doPostBack('ctl00$MainRegion$ResultList1$ListViewResultLists$ctrl3$GridViewResult','Sort$Organization')" xr:uid="{ABAF61E8-F76B-41CE-A62A-97CD3687C6BA}"/>
    <hyperlink ref="F40" r:id="rId30" display="javascript:__doPostBack('ctl00$MainRegion$ResultList1$ListViewResultLists$ctrl3$GridViewResult','Sort$Run1')" xr:uid="{6E7C1654-55D3-4DD6-BF30-8038DBCC68A5}"/>
    <hyperlink ref="G40" r:id="rId31" display="javascript:__doPostBack('ctl00$MainRegion$ResultList1$ListViewResultLists$ctrl3$GridViewResult','Sort$Run2')" xr:uid="{6B788B61-FA03-4390-8A05-E560A5FCABAA}"/>
    <hyperlink ref="H40" r:id="rId32" display="javascript:__doPostBack('ctl00$MainRegion$ResultList1$ListViewResultLists$ctrl3$GridViewResult','Sort$TotalTime')" xr:uid="{74977AF0-3A65-4EC8-AF36-2EC8E96B4A3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5125-76F0-4A4A-8B32-30F160E2479D}">
  <dimension ref="A1:I83"/>
  <sheetViews>
    <sheetView workbookViewId="0">
      <selection sqref="A1:I1048576"/>
    </sheetView>
  </sheetViews>
  <sheetFormatPr defaultRowHeight="15" x14ac:dyDescent="0.25"/>
  <cols>
    <col min="1" max="1" width="15.28515625" style="38" customWidth="1"/>
    <col min="2" max="2" width="19.28515625" style="38" bestFit="1" customWidth="1"/>
    <col min="3" max="3" width="47.5703125" style="90" bestFit="1" customWidth="1"/>
    <col min="4" max="4" width="5.42578125" style="90" bestFit="1" customWidth="1"/>
    <col min="5" max="5" width="18" style="90" bestFit="1" customWidth="1"/>
    <col min="6" max="9" width="7.140625" style="90" bestFit="1" customWidth="1"/>
    <col min="10" max="16384" width="9.140625" style="90"/>
  </cols>
  <sheetData>
    <row r="1" spans="1:9" x14ac:dyDescent="0.25">
      <c r="A1" s="38" t="s">
        <v>124</v>
      </c>
      <c r="B1" s="38" t="s">
        <v>125</v>
      </c>
      <c r="C1" s="90" t="s">
        <v>126</v>
      </c>
    </row>
    <row r="2" spans="1:9" x14ac:dyDescent="0.25">
      <c r="A2" s="38" t="s">
        <v>127</v>
      </c>
      <c r="B2" s="38" t="s">
        <v>128</v>
      </c>
      <c r="C2" s="90" t="s">
        <v>129</v>
      </c>
      <c r="D2" s="90" t="s">
        <v>130</v>
      </c>
      <c r="E2" s="90" t="s">
        <v>131</v>
      </c>
      <c r="F2" s="90" t="s">
        <v>132</v>
      </c>
      <c r="G2" s="90" t="s">
        <v>133</v>
      </c>
      <c r="H2" s="90" t="s">
        <v>134</v>
      </c>
      <c r="I2" s="90" t="s">
        <v>135</v>
      </c>
    </row>
    <row r="3" spans="1:9" x14ac:dyDescent="0.25">
      <c r="A3" s="38">
        <v>1</v>
      </c>
      <c r="B3" s="38">
        <v>32</v>
      </c>
      <c r="C3" s="90" t="s">
        <v>136</v>
      </c>
      <c r="D3" s="90">
        <v>2008</v>
      </c>
      <c r="E3" s="90" t="s">
        <v>137</v>
      </c>
      <c r="F3" s="90" t="s">
        <v>138</v>
      </c>
      <c r="G3" s="90" t="s">
        <v>139</v>
      </c>
      <c r="H3" s="90" t="s">
        <v>140</v>
      </c>
      <c r="I3" s="90" t="s">
        <v>141</v>
      </c>
    </row>
    <row r="4" spans="1:9" x14ac:dyDescent="0.25">
      <c r="A4" s="38">
        <v>2</v>
      </c>
      <c r="B4" s="38">
        <v>34</v>
      </c>
      <c r="C4" s="90" t="s">
        <v>142</v>
      </c>
      <c r="D4" s="90">
        <v>2008</v>
      </c>
      <c r="E4" s="90" t="s">
        <v>143</v>
      </c>
      <c r="F4" s="90" t="s">
        <v>144</v>
      </c>
      <c r="G4" s="90" t="s">
        <v>145</v>
      </c>
      <c r="H4" s="90" t="s">
        <v>146</v>
      </c>
      <c r="I4" s="90" t="s">
        <v>147</v>
      </c>
    </row>
    <row r="5" spans="1:9" x14ac:dyDescent="0.25">
      <c r="A5" s="38">
        <v>3</v>
      </c>
      <c r="B5" s="38">
        <v>30</v>
      </c>
      <c r="C5" s="90" t="s">
        <v>148</v>
      </c>
      <c r="D5" s="90">
        <v>2009</v>
      </c>
      <c r="E5" s="90" t="s">
        <v>137</v>
      </c>
      <c r="F5" s="90" t="s">
        <v>149</v>
      </c>
      <c r="G5" s="90" t="s">
        <v>150</v>
      </c>
      <c r="H5" s="90" t="s">
        <v>151</v>
      </c>
      <c r="I5" s="90" t="s">
        <v>152</v>
      </c>
    </row>
    <row r="6" spans="1:9" x14ac:dyDescent="0.25">
      <c r="A6" s="38">
        <v>4</v>
      </c>
      <c r="B6" s="38">
        <v>37</v>
      </c>
      <c r="C6" s="90" t="s">
        <v>153</v>
      </c>
      <c r="D6" s="90">
        <v>2008</v>
      </c>
      <c r="E6" s="90" t="s">
        <v>137</v>
      </c>
      <c r="F6" s="90" t="s">
        <v>154</v>
      </c>
      <c r="G6" s="90" t="s">
        <v>155</v>
      </c>
      <c r="H6" s="90" t="s">
        <v>156</v>
      </c>
      <c r="I6" s="90" t="s">
        <v>157</v>
      </c>
    </row>
    <row r="7" spans="1:9" x14ac:dyDescent="0.25">
      <c r="A7" s="38">
        <v>5</v>
      </c>
      <c r="B7" s="38">
        <v>38</v>
      </c>
      <c r="C7" s="90" t="s">
        <v>158</v>
      </c>
      <c r="D7" s="90">
        <v>2008</v>
      </c>
      <c r="E7" s="90" t="s">
        <v>137</v>
      </c>
      <c r="F7" s="90" t="s">
        <v>159</v>
      </c>
      <c r="G7" s="90" t="s">
        <v>160</v>
      </c>
      <c r="H7" s="90" t="s">
        <v>161</v>
      </c>
      <c r="I7" s="90" t="s">
        <v>162</v>
      </c>
    </row>
    <row r="8" spans="1:9" x14ac:dyDescent="0.25">
      <c r="A8" s="38">
        <v>6</v>
      </c>
      <c r="B8" s="38">
        <v>28</v>
      </c>
      <c r="C8" s="90" t="s">
        <v>163</v>
      </c>
      <c r="D8" s="90">
        <v>2008</v>
      </c>
      <c r="E8" s="90" t="s">
        <v>164</v>
      </c>
      <c r="F8" s="90" t="s">
        <v>165</v>
      </c>
      <c r="G8" s="90" t="s">
        <v>166</v>
      </c>
      <c r="H8" s="90" t="s">
        <v>167</v>
      </c>
      <c r="I8" s="90" t="s">
        <v>168</v>
      </c>
    </row>
    <row r="9" spans="1:9" x14ac:dyDescent="0.25">
      <c r="A9" s="38">
        <v>7</v>
      </c>
      <c r="B9" s="38">
        <v>29</v>
      </c>
      <c r="C9" s="90" t="s">
        <v>169</v>
      </c>
      <c r="D9" s="90">
        <v>2009</v>
      </c>
      <c r="E9" s="90" t="s">
        <v>170</v>
      </c>
      <c r="F9" s="90" t="s">
        <v>171</v>
      </c>
      <c r="G9" s="90" t="s">
        <v>172</v>
      </c>
      <c r="H9" s="90" t="s">
        <v>173</v>
      </c>
      <c r="I9" s="90" t="s">
        <v>174</v>
      </c>
    </row>
    <row r="10" spans="1:9" x14ac:dyDescent="0.25">
      <c r="A10" s="38">
        <v>8</v>
      </c>
      <c r="B10" s="38">
        <v>36</v>
      </c>
      <c r="C10" s="90" t="s">
        <v>175</v>
      </c>
      <c r="D10" s="90">
        <v>2008</v>
      </c>
      <c r="E10" s="90" t="s">
        <v>137</v>
      </c>
      <c r="F10" s="90" t="s">
        <v>176</v>
      </c>
      <c r="G10" s="90" t="s">
        <v>177</v>
      </c>
      <c r="H10" s="90" t="s">
        <v>178</v>
      </c>
      <c r="I10" s="90" t="s">
        <v>179</v>
      </c>
    </row>
    <row r="11" spans="1:9" x14ac:dyDescent="0.25">
      <c r="A11" s="38">
        <v>9</v>
      </c>
      <c r="B11" s="38">
        <v>31</v>
      </c>
      <c r="C11" s="90" t="s">
        <v>180</v>
      </c>
      <c r="D11" s="90">
        <v>2009</v>
      </c>
      <c r="E11" s="90" t="s">
        <v>181</v>
      </c>
      <c r="F11" s="90" t="s">
        <v>182</v>
      </c>
      <c r="G11" s="90" t="s">
        <v>183</v>
      </c>
      <c r="H11" s="90" t="s">
        <v>184</v>
      </c>
      <c r="I11" s="90" t="s">
        <v>185</v>
      </c>
    </row>
    <row r="12" spans="1:9" x14ac:dyDescent="0.25">
      <c r="A12" s="38">
        <v>10</v>
      </c>
      <c r="B12" s="38">
        <v>40</v>
      </c>
      <c r="C12" s="90" t="s">
        <v>186</v>
      </c>
      <c r="D12" s="90">
        <v>2008</v>
      </c>
      <c r="E12" s="90" t="s">
        <v>187</v>
      </c>
      <c r="F12" s="90" t="s">
        <v>188</v>
      </c>
      <c r="G12" s="90" t="s">
        <v>189</v>
      </c>
      <c r="H12" s="90" t="s">
        <v>190</v>
      </c>
      <c r="I12" s="90" t="s">
        <v>191</v>
      </c>
    </row>
    <row r="13" spans="1:9" x14ac:dyDescent="0.25">
      <c r="A13" s="38">
        <v>11</v>
      </c>
      <c r="B13" s="38">
        <v>42</v>
      </c>
      <c r="C13" s="90" t="s">
        <v>192</v>
      </c>
      <c r="D13" s="90">
        <v>2009</v>
      </c>
      <c r="E13" s="90" t="s">
        <v>193</v>
      </c>
      <c r="F13" s="90" t="s">
        <v>194</v>
      </c>
      <c r="G13" s="90" t="s">
        <v>195</v>
      </c>
      <c r="H13" s="90" t="s">
        <v>196</v>
      </c>
      <c r="I13" s="90" t="s">
        <v>197</v>
      </c>
    </row>
    <row r="14" spans="1:9" x14ac:dyDescent="0.25">
      <c r="A14" s="38">
        <v>12</v>
      </c>
      <c r="B14" s="38">
        <v>39</v>
      </c>
      <c r="C14" s="90" t="s">
        <v>198</v>
      </c>
      <c r="D14" s="90">
        <v>2008</v>
      </c>
      <c r="E14" s="90" t="s">
        <v>164</v>
      </c>
      <c r="F14" s="90" t="s">
        <v>199</v>
      </c>
      <c r="G14" s="90" t="s">
        <v>200</v>
      </c>
      <c r="H14" s="90" t="s">
        <v>201</v>
      </c>
      <c r="I14" s="90" t="s">
        <v>202</v>
      </c>
    </row>
    <row r="15" spans="1:9" x14ac:dyDescent="0.25">
      <c r="A15" s="38">
        <v>13</v>
      </c>
      <c r="B15" s="38">
        <v>33</v>
      </c>
      <c r="C15" s="90" t="s">
        <v>203</v>
      </c>
      <c r="D15" s="90">
        <v>2008</v>
      </c>
      <c r="E15" s="90" t="s">
        <v>204</v>
      </c>
      <c r="F15" s="90" t="s">
        <v>205</v>
      </c>
      <c r="G15" s="90" t="s">
        <v>206</v>
      </c>
      <c r="H15" s="90" t="s">
        <v>207</v>
      </c>
      <c r="I15" s="90" t="s">
        <v>208</v>
      </c>
    </row>
    <row r="16" spans="1:9" x14ac:dyDescent="0.25">
      <c r="B16" s="38">
        <v>35</v>
      </c>
      <c r="C16" s="90" t="s">
        <v>209</v>
      </c>
      <c r="D16" s="90">
        <v>2008</v>
      </c>
      <c r="E16" s="90" t="s">
        <v>204</v>
      </c>
      <c r="F16" s="90" t="s">
        <v>210</v>
      </c>
    </row>
    <row r="17" spans="1:9" x14ac:dyDescent="0.25">
      <c r="B17" s="38">
        <v>41</v>
      </c>
      <c r="C17" s="90" t="s">
        <v>211</v>
      </c>
      <c r="D17" s="90">
        <v>2009</v>
      </c>
      <c r="E17" s="90" t="s">
        <v>143</v>
      </c>
      <c r="F17" s="90" t="s">
        <v>212</v>
      </c>
      <c r="G17" s="90" t="s">
        <v>213</v>
      </c>
    </row>
    <row r="18" spans="1:9" x14ac:dyDescent="0.25">
      <c r="A18" s="38" t="s">
        <v>214</v>
      </c>
      <c r="B18" s="38" t="s">
        <v>125</v>
      </c>
      <c r="C18" s="90" t="s">
        <v>215</v>
      </c>
    </row>
    <row r="19" spans="1:9" x14ac:dyDescent="0.25">
      <c r="A19" s="38" t="s">
        <v>127</v>
      </c>
      <c r="B19" s="38" t="s">
        <v>128</v>
      </c>
      <c r="C19" s="90" t="s">
        <v>129</v>
      </c>
      <c r="D19" s="90" t="s">
        <v>130</v>
      </c>
      <c r="E19" s="90" t="s">
        <v>131</v>
      </c>
      <c r="F19" s="90" t="s">
        <v>132</v>
      </c>
      <c r="G19" s="90" t="s">
        <v>133</v>
      </c>
      <c r="H19" s="90" t="s">
        <v>134</v>
      </c>
      <c r="I19" s="90" t="s">
        <v>135</v>
      </c>
    </row>
    <row r="20" spans="1:9" x14ac:dyDescent="0.25">
      <c r="A20" s="38">
        <v>1</v>
      </c>
      <c r="B20" s="38">
        <v>49</v>
      </c>
      <c r="C20" s="90" t="s">
        <v>216</v>
      </c>
      <c r="D20" s="90">
        <v>2008</v>
      </c>
      <c r="E20" s="90" t="s">
        <v>170</v>
      </c>
      <c r="F20" s="90" t="s">
        <v>217</v>
      </c>
      <c r="G20" s="90" t="s">
        <v>218</v>
      </c>
      <c r="H20" s="90" t="s">
        <v>219</v>
      </c>
      <c r="I20" s="90" t="s">
        <v>141</v>
      </c>
    </row>
    <row r="21" spans="1:9" x14ac:dyDescent="0.25">
      <c r="A21" s="38">
        <v>2</v>
      </c>
      <c r="B21" s="38">
        <v>43</v>
      </c>
      <c r="C21" s="90" t="s">
        <v>220</v>
      </c>
      <c r="D21" s="90">
        <v>2008</v>
      </c>
      <c r="E21" s="90" t="s">
        <v>143</v>
      </c>
      <c r="F21" s="90" t="s">
        <v>221</v>
      </c>
      <c r="G21" s="90" t="s">
        <v>222</v>
      </c>
      <c r="H21" s="90" t="s">
        <v>223</v>
      </c>
      <c r="I21" s="90" t="s">
        <v>224</v>
      </c>
    </row>
    <row r="22" spans="1:9" x14ac:dyDescent="0.25">
      <c r="A22" s="38">
        <v>3</v>
      </c>
      <c r="B22" s="38">
        <v>64</v>
      </c>
      <c r="C22" s="90" t="s">
        <v>225</v>
      </c>
      <c r="D22" s="90">
        <v>2008</v>
      </c>
      <c r="E22" s="90" t="s">
        <v>137</v>
      </c>
      <c r="F22" s="90" t="s">
        <v>226</v>
      </c>
      <c r="G22" s="90" t="s">
        <v>227</v>
      </c>
      <c r="H22" s="90" t="s">
        <v>228</v>
      </c>
      <c r="I22" s="90" t="s">
        <v>229</v>
      </c>
    </row>
    <row r="23" spans="1:9" x14ac:dyDescent="0.25">
      <c r="A23" s="38">
        <v>4</v>
      </c>
      <c r="B23" s="38">
        <v>44</v>
      </c>
      <c r="C23" s="90" t="s">
        <v>230</v>
      </c>
      <c r="D23" s="90">
        <v>2009</v>
      </c>
      <c r="E23" s="90" t="s">
        <v>164</v>
      </c>
      <c r="F23" s="90" t="s">
        <v>231</v>
      </c>
      <c r="G23" s="90" t="s">
        <v>232</v>
      </c>
      <c r="H23" s="90" t="s">
        <v>233</v>
      </c>
      <c r="I23" s="90" t="s">
        <v>234</v>
      </c>
    </row>
    <row r="24" spans="1:9" x14ac:dyDescent="0.25">
      <c r="A24" s="38">
        <v>5</v>
      </c>
      <c r="B24" s="38">
        <v>56</v>
      </c>
      <c r="C24" s="90" t="s">
        <v>235</v>
      </c>
      <c r="D24" s="90">
        <v>2008</v>
      </c>
      <c r="E24" s="90" t="s">
        <v>137</v>
      </c>
      <c r="F24" s="90" t="s">
        <v>236</v>
      </c>
      <c r="G24" s="90" t="s">
        <v>237</v>
      </c>
      <c r="H24" s="90" t="s">
        <v>238</v>
      </c>
      <c r="I24" s="90" t="s">
        <v>239</v>
      </c>
    </row>
    <row r="25" spans="1:9" x14ac:dyDescent="0.25">
      <c r="A25" s="38">
        <v>6</v>
      </c>
      <c r="B25" s="38">
        <v>50</v>
      </c>
      <c r="C25" s="90" t="s">
        <v>240</v>
      </c>
      <c r="D25" s="90">
        <v>2008</v>
      </c>
      <c r="E25" s="90" t="s">
        <v>170</v>
      </c>
      <c r="F25" s="90" t="s">
        <v>236</v>
      </c>
      <c r="G25" s="90" t="s">
        <v>241</v>
      </c>
      <c r="H25" s="90" t="s">
        <v>242</v>
      </c>
      <c r="I25" s="90" t="s">
        <v>243</v>
      </c>
    </row>
    <row r="26" spans="1:9" x14ac:dyDescent="0.25">
      <c r="A26" s="38">
        <v>7</v>
      </c>
      <c r="B26" s="38">
        <v>51</v>
      </c>
      <c r="C26" s="90" t="s">
        <v>244</v>
      </c>
      <c r="D26" s="90">
        <v>2009</v>
      </c>
      <c r="E26" s="90" t="s">
        <v>204</v>
      </c>
      <c r="F26" s="90" t="s">
        <v>245</v>
      </c>
      <c r="G26" s="90" t="s">
        <v>246</v>
      </c>
      <c r="H26" s="90" t="s">
        <v>247</v>
      </c>
      <c r="I26" s="90" t="s">
        <v>248</v>
      </c>
    </row>
    <row r="27" spans="1:9" x14ac:dyDescent="0.25">
      <c r="A27" s="38">
        <v>8</v>
      </c>
      <c r="B27" s="38">
        <v>45</v>
      </c>
      <c r="C27" s="90" t="s">
        <v>249</v>
      </c>
      <c r="D27" s="90">
        <v>2008</v>
      </c>
      <c r="E27" s="90" t="s">
        <v>143</v>
      </c>
      <c r="F27" s="90" t="s">
        <v>250</v>
      </c>
      <c r="G27" s="90" t="s">
        <v>251</v>
      </c>
      <c r="H27" s="90" t="s">
        <v>252</v>
      </c>
      <c r="I27" s="90" t="s">
        <v>253</v>
      </c>
    </row>
    <row r="28" spans="1:9" x14ac:dyDescent="0.25">
      <c r="A28" s="38">
        <v>9</v>
      </c>
      <c r="B28" s="38">
        <v>61</v>
      </c>
      <c r="C28" s="90" t="s">
        <v>254</v>
      </c>
      <c r="D28" s="90">
        <v>2008</v>
      </c>
      <c r="E28" s="90" t="s">
        <v>143</v>
      </c>
      <c r="F28" s="90" t="s">
        <v>255</v>
      </c>
      <c r="G28" s="90" t="s">
        <v>256</v>
      </c>
      <c r="H28" s="90" t="s">
        <v>257</v>
      </c>
      <c r="I28" s="90" t="s">
        <v>258</v>
      </c>
    </row>
    <row r="29" spans="1:9" x14ac:dyDescent="0.25">
      <c r="A29" s="38">
        <v>10</v>
      </c>
      <c r="B29" s="38">
        <v>62</v>
      </c>
      <c r="C29" s="90" t="s">
        <v>259</v>
      </c>
      <c r="D29" s="90">
        <v>2009</v>
      </c>
      <c r="E29" s="90" t="s">
        <v>137</v>
      </c>
      <c r="F29" s="90" t="s">
        <v>260</v>
      </c>
      <c r="G29" s="90" t="s">
        <v>261</v>
      </c>
      <c r="H29" s="90" t="s">
        <v>262</v>
      </c>
      <c r="I29" s="90" t="s">
        <v>263</v>
      </c>
    </row>
    <row r="30" spans="1:9" x14ac:dyDescent="0.25">
      <c r="A30" s="38">
        <v>11</v>
      </c>
      <c r="B30" s="38">
        <v>54</v>
      </c>
      <c r="C30" s="90" t="s">
        <v>264</v>
      </c>
      <c r="D30" s="90">
        <v>2009</v>
      </c>
      <c r="E30" s="90" t="s">
        <v>265</v>
      </c>
      <c r="F30" s="90" t="s">
        <v>266</v>
      </c>
      <c r="G30" s="90" t="s">
        <v>267</v>
      </c>
      <c r="H30" s="90" t="s">
        <v>268</v>
      </c>
      <c r="I30" s="90" t="s">
        <v>269</v>
      </c>
    </row>
    <row r="31" spans="1:9" x14ac:dyDescent="0.25">
      <c r="A31" s="38">
        <v>12</v>
      </c>
      <c r="B31" s="38">
        <v>53</v>
      </c>
      <c r="C31" s="90" t="s">
        <v>270</v>
      </c>
      <c r="D31" s="90">
        <v>2008</v>
      </c>
      <c r="E31" s="90" t="s">
        <v>137</v>
      </c>
      <c r="F31" s="90" t="s">
        <v>271</v>
      </c>
      <c r="G31" s="90" t="s">
        <v>272</v>
      </c>
      <c r="H31" s="90" t="s">
        <v>273</v>
      </c>
      <c r="I31" s="90" t="s">
        <v>274</v>
      </c>
    </row>
    <row r="32" spans="1:9" x14ac:dyDescent="0.25">
      <c r="A32" s="38">
        <v>13</v>
      </c>
      <c r="B32" s="38">
        <v>46</v>
      </c>
      <c r="C32" s="90" t="s">
        <v>275</v>
      </c>
      <c r="D32" s="90">
        <v>2008</v>
      </c>
      <c r="E32" s="90" t="s">
        <v>137</v>
      </c>
      <c r="F32" s="90" t="s">
        <v>276</v>
      </c>
      <c r="G32" s="90" t="s">
        <v>277</v>
      </c>
      <c r="H32" s="90" t="s">
        <v>278</v>
      </c>
      <c r="I32" s="90" t="s">
        <v>279</v>
      </c>
    </row>
    <row r="33" spans="1:9" x14ac:dyDescent="0.25">
      <c r="A33" s="38">
        <v>14</v>
      </c>
      <c r="B33" s="38">
        <v>55</v>
      </c>
      <c r="C33" s="90" t="s">
        <v>280</v>
      </c>
      <c r="D33" s="90">
        <v>2009</v>
      </c>
      <c r="E33" s="90" t="s">
        <v>137</v>
      </c>
      <c r="F33" s="90" t="s">
        <v>281</v>
      </c>
      <c r="G33" s="90" t="s">
        <v>171</v>
      </c>
      <c r="H33" s="90" t="s">
        <v>282</v>
      </c>
      <c r="I33" s="90" t="s">
        <v>283</v>
      </c>
    </row>
    <row r="34" spans="1:9" x14ac:dyDescent="0.25">
      <c r="A34" s="38">
        <v>15</v>
      </c>
      <c r="B34" s="38">
        <v>63</v>
      </c>
      <c r="C34" s="90" t="s">
        <v>284</v>
      </c>
      <c r="D34" s="90">
        <v>2008</v>
      </c>
      <c r="E34" s="90" t="s">
        <v>137</v>
      </c>
      <c r="F34" s="90" t="s">
        <v>285</v>
      </c>
      <c r="G34" s="90" t="s">
        <v>286</v>
      </c>
      <c r="H34" s="90" t="s">
        <v>287</v>
      </c>
      <c r="I34" s="90" t="s">
        <v>288</v>
      </c>
    </row>
    <row r="35" spans="1:9" x14ac:dyDescent="0.25">
      <c r="A35" s="38">
        <v>16</v>
      </c>
      <c r="B35" s="38">
        <v>52</v>
      </c>
      <c r="C35" s="90" t="s">
        <v>289</v>
      </c>
      <c r="D35" s="90">
        <v>2008</v>
      </c>
      <c r="E35" s="90" t="s">
        <v>143</v>
      </c>
      <c r="F35" s="90" t="s">
        <v>290</v>
      </c>
      <c r="G35" s="90" t="s">
        <v>285</v>
      </c>
      <c r="H35" s="90" t="s">
        <v>291</v>
      </c>
      <c r="I35" s="90" t="s">
        <v>292</v>
      </c>
    </row>
    <row r="36" spans="1:9" x14ac:dyDescent="0.25">
      <c r="A36" s="38">
        <v>17</v>
      </c>
      <c r="B36" s="38">
        <v>47</v>
      </c>
      <c r="C36" s="90" t="s">
        <v>293</v>
      </c>
      <c r="D36" s="90">
        <v>2009</v>
      </c>
      <c r="E36" s="90" t="s">
        <v>137</v>
      </c>
      <c r="F36" s="90" t="s">
        <v>294</v>
      </c>
      <c r="G36" s="90" t="s">
        <v>295</v>
      </c>
      <c r="H36" s="90" t="s">
        <v>296</v>
      </c>
      <c r="I36" s="90" t="s">
        <v>297</v>
      </c>
    </row>
    <row r="37" spans="1:9" x14ac:dyDescent="0.25">
      <c r="A37" s="38">
        <v>18</v>
      </c>
      <c r="B37" s="38">
        <v>57</v>
      </c>
      <c r="C37" s="90" t="s">
        <v>298</v>
      </c>
      <c r="D37" s="90">
        <v>2009</v>
      </c>
      <c r="E37" s="90" t="s">
        <v>137</v>
      </c>
      <c r="F37" s="90" t="s">
        <v>299</v>
      </c>
      <c r="G37" s="90" t="s">
        <v>200</v>
      </c>
      <c r="H37" s="90" t="s">
        <v>300</v>
      </c>
      <c r="I37" s="90" t="s">
        <v>301</v>
      </c>
    </row>
    <row r="38" spans="1:9" x14ac:dyDescent="0.25">
      <c r="A38" s="38">
        <v>19</v>
      </c>
      <c r="B38" s="38">
        <v>60</v>
      </c>
      <c r="C38" s="90" t="s">
        <v>302</v>
      </c>
      <c r="D38" s="90">
        <v>2009</v>
      </c>
      <c r="E38" s="90" t="s">
        <v>164</v>
      </c>
      <c r="F38" s="90" t="s">
        <v>303</v>
      </c>
      <c r="G38" s="90" t="s">
        <v>304</v>
      </c>
      <c r="H38" s="90" t="s">
        <v>305</v>
      </c>
      <c r="I38" s="90" t="s">
        <v>306</v>
      </c>
    </row>
    <row r="39" spans="1:9" x14ac:dyDescent="0.25">
      <c r="B39" s="38">
        <v>48</v>
      </c>
      <c r="C39" s="90" t="s">
        <v>307</v>
      </c>
      <c r="D39" s="90">
        <v>2008</v>
      </c>
      <c r="E39" s="90" t="s">
        <v>170</v>
      </c>
      <c r="F39" s="90" t="s">
        <v>213</v>
      </c>
      <c r="G39" s="90" t="s">
        <v>308</v>
      </c>
    </row>
    <row r="40" spans="1:9" x14ac:dyDescent="0.25">
      <c r="B40" s="38">
        <v>58</v>
      </c>
      <c r="C40" s="90" t="s">
        <v>309</v>
      </c>
      <c r="D40" s="90">
        <v>2009</v>
      </c>
      <c r="E40" s="90" t="s">
        <v>204</v>
      </c>
      <c r="F40" s="90" t="s">
        <v>213</v>
      </c>
      <c r="G40" s="90" t="s">
        <v>310</v>
      </c>
    </row>
    <row r="41" spans="1:9" x14ac:dyDescent="0.25">
      <c r="B41" s="38">
        <v>59</v>
      </c>
      <c r="C41" s="90" t="s">
        <v>311</v>
      </c>
      <c r="D41" s="90">
        <v>2009</v>
      </c>
      <c r="E41" s="90" t="s">
        <v>204</v>
      </c>
      <c r="F41" s="90" t="s">
        <v>213</v>
      </c>
      <c r="G41" s="90" t="s">
        <v>312</v>
      </c>
    </row>
    <row r="42" spans="1:9" x14ac:dyDescent="0.25">
      <c r="A42" s="38" t="s">
        <v>313</v>
      </c>
      <c r="B42" s="38" t="s">
        <v>125</v>
      </c>
      <c r="C42" s="90" t="s">
        <v>314</v>
      </c>
    </row>
    <row r="43" spans="1:9" x14ac:dyDescent="0.25">
      <c r="A43" s="38" t="s">
        <v>127</v>
      </c>
      <c r="B43" s="38" t="s">
        <v>128</v>
      </c>
      <c r="C43" s="90" t="s">
        <v>129</v>
      </c>
      <c r="D43" s="90" t="s">
        <v>130</v>
      </c>
      <c r="E43" s="90" t="s">
        <v>131</v>
      </c>
      <c r="F43" s="90" t="s">
        <v>132</v>
      </c>
      <c r="G43" s="90" t="s">
        <v>133</v>
      </c>
      <c r="H43" s="90" t="s">
        <v>134</v>
      </c>
      <c r="I43" s="90" t="s">
        <v>135</v>
      </c>
    </row>
    <row r="44" spans="1:9" x14ac:dyDescent="0.25">
      <c r="A44" s="38">
        <v>1</v>
      </c>
      <c r="B44" s="38">
        <v>82</v>
      </c>
      <c r="C44" s="90" t="s">
        <v>315</v>
      </c>
      <c r="D44" s="90">
        <v>2006</v>
      </c>
      <c r="E44" s="90" t="s">
        <v>265</v>
      </c>
      <c r="F44" s="90" t="s">
        <v>316</v>
      </c>
      <c r="G44" s="90" t="s">
        <v>317</v>
      </c>
      <c r="H44" s="90" t="s">
        <v>318</v>
      </c>
      <c r="I44" s="90" t="s">
        <v>141</v>
      </c>
    </row>
    <row r="45" spans="1:9" x14ac:dyDescent="0.25">
      <c r="A45" s="38">
        <v>2</v>
      </c>
      <c r="B45" s="38">
        <v>74</v>
      </c>
      <c r="C45" s="90" t="s">
        <v>319</v>
      </c>
      <c r="D45" s="90">
        <v>2006</v>
      </c>
      <c r="E45" s="90" t="s">
        <v>137</v>
      </c>
      <c r="F45" s="90" t="s">
        <v>320</v>
      </c>
      <c r="G45" s="90" t="s">
        <v>321</v>
      </c>
      <c r="H45" s="90" t="s">
        <v>322</v>
      </c>
      <c r="I45" s="90" t="s">
        <v>323</v>
      </c>
    </row>
    <row r="46" spans="1:9" x14ac:dyDescent="0.25">
      <c r="A46" s="38">
        <v>3</v>
      </c>
      <c r="B46" s="38">
        <v>73</v>
      </c>
      <c r="C46" s="90" t="s">
        <v>324</v>
      </c>
      <c r="D46" s="90">
        <v>2006</v>
      </c>
      <c r="E46" s="90" t="s">
        <v>265</v>
      </c>
      <c r="F46" s="90" t="s">
        <v>325</v>
      </c>
      <c r="G46" s="90" t="s">
        <v>326</v>
      </c>
      <c r="H46" s="90" t="s">
        <v>327</v>
      </c>
      <c r="I46" s="90" t="s">
        <v>328</v>
      </c>
    </row>
    <row r="47" spans="1:9" x14ac:dyDescent="0.25">
      <c r="A47" s="38">
        <v>4</v>
      </c>
      <c r="B47" s="38">
        <v>65</v>
      </c>
      <c r="C47" s="90" t="s">
        <v>329</v>
      </c>
      <c r="D47" s="90">
        <v>2007</v>
      </c>
      <c r="E47" s="90" t="s">
        <v>143</v>
      </c>
      <c r="F47" s="90" t="s">
        <v>330</v>
      </c>
      <c r="G47" s="90" t="s">
        <v>331</v>
      </c>
      <c r="H47" s="90" t="s">
        <v>332</v>
      </c>
      <c r="I47" s="90" t="s">
        <v>333</v>
      </c>
    </row>
    <row r="48" spans="1:9" x14ac:dyDescent="0.25">
      <c r="A48" s="38">
        <v>5</v>
      </c>
      <c r="B48" s="38">
        <v>69</v>
      </c>
      <c r="C48" s="90" t="s">
        <v>334</v>
      </c>
      <c r="D48" s="90">
        <v>2006</v>
      </c>
      <c r="E48" s="90" t="s">
        <v>143</v>
      </c>
      <c r="F48" s="90" t="s">
        <v>335</v>
      </c>
      <c r="G48" s="90" t="s">
        <v>336</v>
      </c>
      <c r="H48" s="90" t="s">
        <v>337</v>
      </c>
      <c r="I48" s="90" t="s">
        <v>338</v>
      </c>
    </row>
    <row r="49" spans="1:9" x14ac:dyDescent="0.25">
      <c r="A49" s="38">
        <v>6</v>
      </c>
      <c r="B49" s="38">
        <v>75</v>
      </c>
      <c r="C49" s="90" t="s">
        <v>339</v>
      </c>
      <c r="D49" s="90">
        <v>2007</v>
      </c>
      <c r="E49" s="90" t="s">
        <v>204</v>
      </c>
      <c r="F49" s="90" t="s">
        <v>340</v>
      </c>
      <c r="G49" s="90" t="s">
        <v>341</v>
      </c>
      <c r="H49" s="90" t="s">
        <v>342</v>
      </c>
      <c r="I49" s="90" t="s">
        <v>343</v>
      </c>
    </row>
    <row r="50" spans="1:9" x14ac:dyDescent="0.25">
      <c r="A50" s="38">
        <v>7</v>
      </c>
      <c r="B50" s="38">
        <v>68</v>
      </c>
      <c r="C50" s="90" t="s">
        <v>344</v>
      </c>
      <c r="D50" s="90">
        <v>2007</v>
      </c>
      <c r="E50" s="90" t="s">
        <v>143</v>
      </c>
      <c r="F50" s="90" t="s">
        <v>345</v>
      </c>
      <c r="G50" s="90" t="s">
        <v>346</v>
      </c>
      <c r="H50" s="90" t="s">
        <v>347</v>
      </c>
      <c r="I50" s="90" t="s">
        <v>348</v>
      </c>
    </row>
    <row r="51" spans="1:9" x14ac:dyDescent="0.25">
      <c r="A51" s="38">
        <v>8</v>
      </c>
      <c r="B51" s="38">
        <v>67</v>
      </c>
      <c r="C51" s="90" t="s">
        <v>349</v>
      </c>
      <c r="D51" s="90">
        <v>2006</v>
      </c>
      <c r="E51" s="90" t="s">
        <v>265</v>
      </c>
      <c r="F51" s="90" t="s">
        <v>350</v>
      </c>
      <c r="G51" s="90" t="s">
        <v>351</v>
      </c>
      <c r="H51" s="90" t="s">
        <v>352</v>
      </c>
      <c r="I51" s="90" t="s">
        <v>353</v>
      </c>
    </row>
    <row r="52" spans="1:9" x14ac:dyDescent="0.25">
      <c r="A52" s="38">
        <v>9</v>
      </c>
      <c r="B52" s="38">
        <v>86</v>
      </c>
      <c r="C52" s="90" t="s">
        <v>354</v>
      </c>
      <c r="D52" s="90">
        <v>2007</v>
      </c>
      <c r="E52" s="90" t="s">
        <v>137</v>
      </c>
      <c r="F52" s="90" t="s">
        <v>355</v>
      </c>
      <c r="G52" s="90" t="s">
        <v>356</v>
      </c>
      <c r="H52" s="90" t="s">
        <v>357</v>
      </c>
      <c r="I52" s="90" t="s">
        <v>358</v>
      </c>
    </row>
    <row r="53" spans="1:9" x14ac:dyDescent="0.25">
      <c r="A53" s="38">
        <v>10</v>
      </c>
      <c r="B53" s="38">
        <v>84</v>
      </c>
      <c r="C53" s="90" t="s">
        <v>359</v>
      </c>
      <c r="D53" s="90">
        <v>2007</v>
      </c>
      <c r="E53" s="90" t="s">
        <v>360</v>
      </c>
      <c r="F53" s="90" t="s">
        <v>361</v>
      </c>
      <c r="G53" s="90" t="s">
        <v>362</v>
      </c>
      <c r="H53" s="90" t="s">
        <v>262</v>
      </c>
      <c r="I53" s="90" t="s">
        <v>363</v>
      </c>
    </row>
    <row r="54" spans="1:9" x14ac:dyDescent="0.25">
      <c r="A54" s="38">
        <v>11</v>
      </c>
      <c r="B54" s="38">
        <v>80</v>
      </c>
      <c r="C54" s="90" t="s">
        <v>364</v>
      </c>
      <c r="D54" s="90">
        <v>2007</v>
      </c>
      <c r="E54" s="90" t="s">
        <v>360</v>
      </c>
      <c r="F54" s="90" t="s">
        <v>150</v>
      </c>
      <c r="G54" s="90" t="s">
        <v>365</v>
      </c>
      <c r="H54" s="90" t="s">
        <v>366</v>
      </c>
      <c r="I54" s="90" t="s">
        <v>367</v>
      </c>
    </row>
    <row r="55" spans="1:9" x14ac:dyDescent="0.25">
      <c r="A55" s="38">
        <v>12</v>
      </c>
      <c r="B55" s="38">
        <v>78</v>
      </c>
      <c r="C55" s="90" t="s">
        <v>368</v>
      </c>
      <c r="D55" s="90">
        <v>2007</v>
      </c>
      <c r="E55" s="90" t="s">
        <v>143</v>
      </c>
      <c r="F55" s="90" t="s">
        <v>369</v>
      </c>
      <c r="G55" s="90" t="s">
        <v>370</v>
      </c>
      <c r="H55" s="90" t="s">
        <v>287</v>
      </c>
      <c r="I55" s="90" t="s">
        <v>371</v>
      </c>
    </row>
    <row r="56" spans="1:9" x14ac:dyDescent="0.25">
      <c r="A56" s="38">
        <v>13</v>
      </c>
      <c r="B56" s="38">
        <v>76</v>
      </c>
      <c r="C56" s="90" t="s">
        <v>372</v>
      </c>
      <c r="D56" s="90">
        <v>2007</v>
      </c>
      <c r="E56" s="90" t="s">
        <v>265</v>
      </c>
      <c r="F56" s="90" t="s">
        <v>373</v>
      </c>
      <c r="G56" s="90" t="s">
        <v>374</v>
      </c>
      <c r="H56" s="90" t="s">
        <v>375</v>
      </c>
      <c r="I56" s="90" t="s">
        <v>376</v>
      </c>
    </row>
    <row r="57" spans="1:9" x14ac:dyDescent="0.25">
      <c r="A57" s="38">
        <v>14</v>
      </c>
      <c r="B57" s="38">
        <v>83</v>
      </c>
      <c r="C57" s="90" t="s">
        <v>377</v>
      </c>
      <c r="D57" s="90">
        <v>2007</v>
      </c>
      <c r="E57" s="90" t="s">
        <v>143</v>
      </c>
      <c r="F57" s="90" t="s">
        <v>378</v>
      </c>
      <c r="G57" s="90" t="s">
        <v>205</v>
      </c>
      <c r="H57" s="90" t="s">
        <v>379</v>
      </c>
      <c r="I57" s="90" t="s">
        <v>380</v>
      </c>
    </row>
    <row r="58" spans="1:9" x14ac:dyDescent="0.25">
      <c r="B58" s="38">
        <v>66</v>
      </c>
      <c r="C58" s="90" t="s">
        <v>381</v>
      </c>
      <c r="D58" s="90">
        <v>2006</v>
      </c>
      <c r="E58" s="90" t="s">
        <v>204</v>
      </c>
      <c r="F58" s="90" t="s">
        <v>210</v>
      </c>
    </row>
    <row r="59" spans="1:9" x14ac:dyDescent="0.25">
      <c r="B59" s="38">
        <v>70</v>
      </c>
      <c r="C59" s="90" t="s">
        <v>382</v>
      </c>
      <c r="D59" s="90">
        <v>2006</v>
      </c>
      <c r="E59" s="90" t="s">
        <v>164</v>
      </c>
      <c r="F59" s="90" t="s">
        <v>213</v>
      </c>
      <c r="G59" s="90" t="s">
        <v>210</v>
      </c>
    </row>
    <row r="60" spans="1:9" x14ac:dyDescent="0.25">
      <c r="B60" s="38">
        <v>71</v>
      </c>
      <c r="C60" s="90" t="s">
        <v>383</v>
      </c>
      <c r="D60" s="90">
        <v>2007</v>
      </c>
      <c r="E60" s="90" t="s">
        <v>137</v>
      </c>
      <c r="F60" s="90" t="s">
        <v>384</v>
      </c>
      <c r="G60" s="90" t="s">
        <v>213</v>
      </c>
    </row>
    <row r="61" spans="1:9" x14ac:dyDescent="0.25">
      <c r="B61" s="38">
        <v>72</v>
      </c>
      <c r="C61" s="90" t="s">
        <v>385</v>
      </c>
      <c r="D61" s="90">
        <v>2007</v>
      </c>
      <c r="E61" s="90" t="s">
        <v>137</v>
      </c>
      <c r="F61" s="90" t="s">
        <v>213</v>
      </c>
      <c r="G61" s="90" t="s">
        <v>386</v>
      </c>
    </row>
    <row r="62" spans="1:9" x14ac:dyDescent="0.25">
      <c r="B62" s="38">
        <v>77</v>
      </c>
      <c r="C62" s="90" t="s">
        <v>387</v>
      </c>
      <c r="D62" s="90">
        <v>2006</v>
      </c>
      <c r="E62" s="90" t="s">
        <v>164</v>
      </c>
      <c r="F62" s="90" t="s">
        <v>210</v>
      </c>
    </row>
    <row r="63" spans="1:9" x14ac:dyDescent="0.25">
      <c r="B63" s="38">
        <v>79</v>
      </c>
      <c r="C63" s="90" t="s">
        <v>388</v>
      </c>
      <c r="D63" s="90">
        <v>2007</v>
      </c>
      <c r="E63" s="90" t="s">
        <v>137</v>
      </c>
      <c r="F63" s="90" t="s">
        <v>389</v>
      </c>
      <c r="G63" s="90" t="s">
        <v>213</v>
      </c>
    </row>
    <row r="64" spans="1:9" x14ac:dyDescent="0.25">
      <c r="B64" s="38">
        <v>81</v>
      </c>
      <c r="C64" s="90" t="s">
        <v>390</v>
      </c>
      <c r="D64" s="90">
        <v>2006</v>
      </c>
      <c r="E64" s="90" t="s">
        <v>164</v>
      </c>
      <c r="F64" s="90" t="s">
        <v>213</v>
      </c>
      <c r="G64" s="90" t="s">
        <v>213</v>
      </c>
    </row>
    <row r="65" spans="1:9" x14ac:dyDescent="0.25">
      <c r="B65" s="38">
        <v>85</v>
      </c>
      <c r="C65" s="90" t="s">
        <v>391</v>
      </c>
      <c r="D65" s="90">
        <v>2006</v>
      </c>
      <c r="E65" s="90" t="s">
        <v>164</v>
      </c>
      <c r="F65" s="90" t="s">
        <v>210</v>
      </c>
    </row>
    <row r="66" spans="1:9" x14ac:dyDescent="0.25">
      <c r="A66" s="38" t="s">
        <v>392</v>
      </c>
      <c r="B66" s="38" t="s">
        <v>125</v>
      </c>
      <c r="C66" s="90" t="s">
        <v>393</v>
      </c>
    </row>
    <row r="67" spans="1:9" x14ac:dyDescent="0.25">
      <c r="A67" s="38" t="s">
        <v>127</v>
      </c>
      <c r="B67" s="38" t="s">
        <v>128</v>
      </c>
      <c r="C67" s="90" t="s">
        <v>129</v>
      </c>
      <c r="D67" s="90" t="s">
        <v>130</v>
      </c>
      <c r="E67" s="90" t="s">
        <v>131</v>
      </c>
      <c r="F67" s="90" t="s">
        <v>132</v>
      </c>
      <c r="G67" s="90" t="s">
        <v>133</v>
      </c>
      <c r="H67" s="90" t="s">
        <v>134</v>
      </c>
      <c r="I67" s="90" t="s">
        <v>135</v>
      </c>
    </row>
    <row r="68" spans="1:9" x14ac:dyDescent="0.25">
      <c r="A68" s="38">
        <v>1</v>
      </c>
      <c r="B68" s="38">
        <v>100</v>
      </c>
      <c r="C68" s="90" t="s">
        <v>394</v>
      </c>
      <c r="D68" s="90">
        <v>2006</v>
      </c>
      <c r="E68" s="90" t="s">
        <v>137</v>
      </c>
      <c r="F68" s="90" t="s">
        <v>395</v>
      </c>
      <c r="G68" s="90" t="s">
        <v>396</v>
      </c>
      <c r="H68" s="90" t="s">
        <v>397</v>
      </c>
      <c r="I68" s="90" t="s">
        <v>141</v>
      </c>
    </row>
    <row r="69" spans="1:9" x14ac:dyDescent="0.25">
      <c r="A69" s="38">
        <v>2</v>
      </c>
      <c r="B69" s="38">
        <v>92</v>
      </c>
      <c r="C69" s="90" t="s">
        <v>398</v>
      </c>
      <c r="D69" s="90">
        <v>2007</v>
      </c>
      <c r="E69" s="90" t="s">
        <v>204</v>
      </c>
      <c r="F69" s="90" t="s">
        <v>399</v>
      </c>
      <c r="G69" s="90" t="s">
        <v>400</v>
      </c>
      <c r="H69" s="90" t="s">
        <v>401</v>
      </c>
      <c r="I69" s="90" t="s">
        <v>402</v>
      </c>
    </row>
    <row r="70" spans="1:9" x14ac:dyDescent="0.25">
      <c r="A70" s="38">
        <v>3</v>
      </c>
      <c r="B70" s="38">
        <v>88</v>
      </c>
      <c r="C70" s="90" t="s">
        <v>403</v>
      </c>
      <c r="D70" s="90">
        <v>2006</v>
      </c>
      <c r="E70" s="90" t="s">
        <v>137</v>
      </c>
      <c r="F70" s="90" t="s">
        <v>404</v>
      </c>
      <c r="G70" s="90" t="s">
        <v>405</v>
      </c>
      <c r="H70" s="90" t="s">
        <v>406</v>
      </c>
      <c r="I70" s="90" t="s">
        <v>407</v>
      </c>
    </row>
    <row r="71" spans="1:9" x14ac:dyDescent="0.25">
      <c r="A71" s="38">
        <v>4</v>
      </c>
      <c r="B71" s="38">
        <v>96</v>
      </c>
      <c r="C71" s="90" t="s">
        <v>408</v>
      </c>
      <c r="D71" s="90">
        <v>2007</v>
      </c>
      <c r="E71" s="90" t="s">
        <v>204</v>
      </c>
      <c r="F71" s="90" t="s">
        <v>409</v>
      </c>
      <c r="G71" s="90" t="s">
        <v>410</v>
      </c>
      <c r="H71" s="90" t="s">
        <v>411</v>
      </c>
      <c r="I71" s="90" t="s">
        <v>412</v>
      </c>
    </row>
    <row r="72" spans="1:9" x14ac:dyDescent="0.25">
      <c r="A72" s="38">
        <v>5</v>
      </c>
      <c r="B72" s="38">
        <v>89</v>
      </c>
      <c r="C72" s="90" t="s">
        <v>413</v>
      </c>
      <c r="D72" s="90">
        <v>2006</v>
      </c>
      <c r="E72" s="90" t="s">
        <v>164</v>
      </c>
      <c r="F72" s="90" t="s">
        <v>414</v>
      </c>
      <c r="G72" s="90" t="s">
        <v>415</v>
      </c>
      <c r="H72" s="90" t="s">
        <v>416</v>
      </c>
      <c r="I72" s="90" t="s">
        <v>417</v>
      </c>
    </row>
    <row r="73" spans="1:9" x14ac:dyDescent="0.25">
      <c r="A73" s="38">
        <v>6</v>
      </c>
      <c r="B73" s="38">
        <v>90</v>
      </c>
      <c r="C73" s="90" t="s">
        <v>418</v>
      </c>
      <c r="D73" s="90">
        <v>2007</v>
      </c>
      <c r="E73" s="90" t="s">
        <v>143</v>
      </c>
      <c r="F73" s="90" t="s">
        <v>419</v>
      </c>
      <c r="G73" s="90" t="s">
        <v>420</v>
      </c>
      <c r="H73" s="90" t="s">
        <v>421</v>
      </c>
      <c r="I73" s="90" t="s">
        <v>422</v>
      </c>
    </row>
    <row r="74" spans="1:9" x14ac:dyDescent="0.25">
      <c r="A74" s="38">
        <v>7</v>
      </c>
      <c r="B74" s="38">
        <v>94</v>
      </c>
      <c r="C74" s="90" t="s">
        <v>423</v>
      </c>
      <c r="D74" s="90">
        <v>2007</v>
      </c>
      <c r="E74" s="90" t="s">
        <v>424</v>
      </c>
      <c r="F74" s="90" t="s">
        <v>317</v>
      </c>
      <c r="G74" s="90" t="s">
        <v>425</v>
      </c>
      <c r="H74" s="90" t="s">
        <v>426</v>
      </c>
      <c r="I74" s="90" t="s">
        <v>427</v>
      </c>
    </row>
    <row r="75" spans="1:9" x14ac:dyDescent="0.25">
      <c r="A75" s="38">
        <v>8</v>
      </c>
      <c r="B75" s="38">
        <v>93</v>
      </c>
      <c r="C75" s="90" t="s">
        <v>428</v>
      </c>
      <c r="D75" s="90">
        <v>2007</v>
      </c>
      <c r="E75" s="90" t="s">
        <v>137</v>
      </c>
      <c r="F75" s="90" t="s">
        <v>429</v>
      </c>
      <c r="G75" s="90" t="s">
        <v>430</v>
      </c>
      <c r="H75" s="90" t="s">
        <v>431</v>
      </c>
      <c r="I75" s="90" t="s">
        <v>432</v>
      </c>
    </row>
    <row r="76" spans="1:9" x14ac:dyDescent="0.25">
      <c r="A76" s="38">
        <v>9</v>
      </c>
      <c r="B76" s="38">
        <v>97</v>
      </c>
      <c r="C76" s="90" t="s">
        <v>433</v>
      </c>
      <c r="D76" s="90">
        <v>2006</v>
      </c>
      <c r="E76" s="90" t="s">
        <v>143</v>
      </c>
      <c r="F76" s="90" t="s">
        <v>434</v>
      </c>
      <c r="G76" s="90" t="s">
        <v>435</v>
      </c>
      <c r="H76" s="90" t="s">
        <v>436</v>
      </c>
      <c r="I76" s="90" t="s">
        <v>437</v>
      </c>
    </row>
    <row r="77" spans="1:9" x14ac:dyDescent="0.25">
      <c r="A77" s="38">
        <v>10</v>
      </c>
      <c r="B77" s="38">
        <v>91</v>
      </c>
      <c r="C77" s="90" t="s">
        <v>438</v>
      </c>
      <c r="D77" s="90">
        <v>2006</v>
      </c>
      <c r="E77" s="90" t="s">
        <v>170</v>
      </c>
      <c r="F77" s="90" t="s">
        <v>439</v>
      </c>
      <c r="G77" s="90" t="s">
        <v>440</v>
      </c>
      <c r="H77" s="90" t="s">
        <v>441</v>
      </c>
      <c r="I77" s="90" t="s">
        <v>442</v>
      </c>
    </row>
    <row r="78" spans="1:9" x14ac:dyDescent="0.25">
      <c r="A78" s="38">
        <v>11</v>
      </c>
      <c r="B78" s="38">
        <v>99</v>
      </c>
      <c r="C78" s="90" t="s">
        <v>443</v>
      </c>
      <c r="D78" s="90">
        <v>2007</v>
      </c>
      <c r="E78" s="90" t="s">
        <v>137</v>
      </c>
      <c r="F78" s="90" t="s">
        <v>444</v>
      </c>
      <c r="G78" s="90" t="s">
        <v>445</v>
      </c>
      <c r="H78" s="90" t="s">
        <v>446</v>
      </c>
      <c r="I78" s="90" t="s">
        <v>447</v>
      </c>
    </row>
    <row r="79" spans="1:9" x14ac:dyDescent="0.25">
      <c r="B79" s="38">
        <v>87</v>
      </c>
      <c r="C79" s="90" t="s">
        <v>448</v>
      </c>
      <c r="D79" s="90">
        <v>2006</v>
      </c>
      <c r="E79" s="90" t="s">
        <v>204</v>
      </c>
      <c r="F79" s="90" t="s">
        <v>449</v>
      </c>
      <c r="G79" s="90" t="s">
        <v>213</v>
      </c>
    </row>
    <row r="80" spans="1:9" x14ac:dyDescent="0.25">
      <c r="B80" s="38">
        <v>95</v>
      </c>
      <c r="C80" s="90" t="s">
        <v>450</v>
      </c>
      <c r="D80" s="90">
        <v>2007</v>
      </c>
      <c r="E80" s="90" t="s">
        <v>170</v>
      </c>
      <c r="F80" s="90" t="s">
        <v>451</v>
      </c>
      <c r="G80" s="90" t="s">
        <v>213</v>
      </c>
    </row>
    <row r="81" spans="1:7" x14ac:dyDescent="0.25">
      <c r="B81" s="38">
        <v>98</v>
      </c>
      <c r="C81" s="90" t="s">
        <v>452</v>
      </c>
      <c r="D81" s="90">
        <v>2007</v>
      </c>
      <c r="E81" s="90" t="s">
        <v>170</v>
      </c>
      <c r="F81" s="90" t="s">
        <v>453</v>
      </c>
      <c r="G81" s="90" t="s">
        <v>213</v>
      </c>
    </row>
    <row r="82" spans="1:7" x14ac:dyDescent="0.25">
      <c r="A82" s="38" t="s">
        <v>454</v>
      </c>
    </row>
    <row r="83" spans="1:7" x14ac:dyDescent="0.25">
      <c r="A83" s="38" t="s">
        <v>455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4F0D-4FBB-460B-A7ED-37CD5D50CA7A}">
  <dimension ref="A1:I90"/>
  <sheetViews>
    <sheetView topLeftCell="A61" workbookViewId="0">
      <selection activeCell="M69" sqref="M69"/>
    </sheetView>
  </sheetViews>
  <sheetFormatPr defaultRowHeight="15" x14ac:dyDescent="0.25"/>
  <cols>
    <col min="1" max="1" width="15.28515625" style="38" customWidth="1"/>
    <col min="2" max="2" width="19.28515625" style="38" bestFit="1" customWidth="1"/>
    <col min="3" max="3" width="47.5703125" style="90" bestFit="1" customWidth="1"/>
    <col min="4" max="4" width="5.42578125" style="90" bestFit="1" customWidth="1"/>
    <col min="5" max="5" width="18" style="90" bestFit="1" customWidth="1"/>
    <col min="6" max="9" width="7.140625" style="90" bestFit="1" customWidth="1"/>
  </cols>
  <sheetData>
    <row r="1" spans="1:9" x14ac:dyDescent="0.25">
      <c r="A1" s="38" t="s">
        <v>124</v>
      </c>
      <c r="B1" s="38" t="s">
        <v>125</v>
      </c>
      <c r="C1" s="90" t="s">
        <v>456</v>
      </c>
    </row>
    <row r="2" spans="1:9" x14ac:dyDescent="0.25">
      <c r="A2" s="38" t="s">
        <v>127</v>
      </c>
      <c r="B2" s="38" t="s">
        <v>128</v>
      </c>
      <c r="C2" s="90" t="s">
        <v>129</v>
      </c>
      <c r="D2" s="90" t="s">
        <v>130</v>
      </c>
      <c r="E2" s="90" t="s">
        <v>131</v>
      </c>
      <c r="F2" s="90" t="s">
        <v>132</v>
      </c>
      <c r="G2" s="90" t="s">
        <v>133</v>
      </c>
      <c r="H2" s="90" t="s">
        <v>134</v>
      </c>
      <c r="I2" s="90" t="s">
        <v>135</v>
      </c>
    </row>
    <row r="3" spans="1:9" x14ac:dyDescent="0.25">
      <c r="A3" s="38">
        <v>1</v>
      </c>
      <c r="B3" s="38">
        <v>47</v>
      </c>
      <c r="C3" s="90" t="s">
        <v>136</v>
      </c>
      <c r="D3" s="90">
        <v>2008</v>
      </c>
      <c r="E3" s="90" t="s">
        <v>137</v>
      </c>
      <c r="F3" s="90" t="s">
        <v>457</v>
      </c>
      <c r="G3" s="90" t="s">
        <v>458</v>
      </c>
      <c r="H3" s="90" t="s">
        <v>459</v>
      </c>
      <c r="I3" s="90" t="s">
        <v>141</v>
      </c>
    </row>
    <row r="4" spans="1:9" x14ac:dyDescent="0.25">
      <c r="A4" s="38">
        <v>2</v>
      </c>
      <c r="B4" s="38">
        <v>53</v>
      </c>
      <c r="C4" s="90" t="s">
        <v>142</v>
      </c>
      <c r="D4" s="90">
        <v>2008</v>
      </c>
      <c r="E4" s="90" t="s">
        <v>143</v>
      </c>
      <c r="F4" s="90" t="s">
        <v>460</v>
      </c>
      <c r="G4" s="90" t="s">
        <v>461</v>
      </c>
      <c r="H4" s="90" t="s">
        <v>462</v>
      </c>
      <c r="I4" s="90" t="s">
        <v>463</v>
      </c>
    </row>
    <row r="5" spans="1:9" x14ac:dyDescent="0.25">
      <c r="A5" s="38">
        <v>3</v>
      </c>
      <c r="B5" s="38">
        <v>48</v>
      </c>
      <c r="C5" s="90" t="s">
        <v>153</v>
      </c>
      <c r="D5" s="90">
        <v>2008</v>
      </c>
      <c r="E5" s="90" t="s">
        <v>137</v>
      </c>
      <c r="F5" s="90" t="s">
        <v>464</v>
      </c>
      <c r="G5" s="90" t="s">
        <v>189</v>
      </c>
      <c r="H5" s="90" t="s">
        <v>465</v>
      </c>
      <c r="I5" s="90" t="s">
        <v>466</v>
      </c>
    </row>
    <row r="6" spans="1:9" x14ac:dyDescent="0.25">
      <c r="A6" s="38">
        <v>4</v>
      </c>
      <c r="B6" s="38">
        <v>45</v>
      </c>
      <c r="C6" s="90" t="s">
        <v>467</v>
      </c>
      <c r="D6" s="90">
        <v>2008</v>
      </c>
      <c r="E6" s="90" t="s">
        <v>164</v>
      </c>
      <c r="F6" s="90" t="s">
        <v>468</v>
      </c>
      <c r="G6" s="90" t="s">
        <v>469</v>
      </c>
      <c r="H6" s="90" t="s">
        <v>470</v>
      </c>
      <c r="I6" s="90" t="s">
        <v>471</v>
      </c>
    </row>
    <row r="7" spans="1:9" x14ac:dyDescent="0.25">
      <c r="A7" s="38">
        <v>5</v>
      </c>
      <c r="B7" s="38">
        <v>55</v>
      </c>
      <c r="C7" s="90" t="s">
        <v>158</v>
      </c>
      <c r="D7" s="90">
        <v>2008</v>
      </c>
      <c r="E7" s="90" t="s">
        <v>137</v>
      </c>
      <c r="F7" s="90" t="s">
        <v>472</v>
      </c>
      <c r="G7" s="90" t="s">
        <v>473</v>
      </c>
      <c r="H7" s="90" t="s">
        <v>474</v>
      </c>
      <c r="I7" s="90" t="s">
        <v>475</v>
      </c>
    </row>
    <row r="8" spans="1:9" x14ac:dyDescent="0.25">
      <c r="A8" s="38">
        <v>6</v>
      </c>
      <c r="B8" s="38">
        <v>42</v>
      </c>
      <c r="C8" s="90" t="s">
        <v>169</v>
      </c>
      <c r="D8" s="90">
        <v>2009</v>
      </c>
      <c r="E8" s="90" t="s">
        <v>170</v>
      </c>
      <c r="F8" s="90" t="s">
        <v>476</v>
      </c>
      <c r="G8" s="90" t="s">
        <v>477</v>
      </c>
      <c r="H8" s="90" t="s">
        <v>478</v>
      </c>
      <c r="I8" s="90" t="s">
        <v>479</v>
      </c>
    </row>
    <row r="9" spans="1:9" x14ac:dyDescent="0.25">
      <c r="A9" s="38">
        <v>7</v>
      </c>
      <c r="B9" s="38">
        <v>49</v>
      </c>
      <c r="C9" s="90" t="s">
        <v>175</v>
      </c>
      <c r="D9" s="90">
        <v>2008</v>
      </c>
      <c r="E9" s="90" t="s">
        <v>137</v>
      </c>
      <c r="F9" s="90" t="s">
        <v>480</v>
      </c>
      <c r="G9" s="90" t="s">
        <v>481</v>
      </c>
      <c r="H9" s="90" t="s">
        <v>482</v>
      </c>
      <c r="I9" s="90" t="s">
        <v>483</v>
      </c>
    </row>
    <row r="10" spans="1:9" x14ac:dyDescent="0.25">
      <c r="A10" s="38">
        <v>8</v>
      </c>
      <c r="B10" s="38">
        <v>51</v>
      </c>
      <c r="C10" s="90" t="s">
        <v>163</v>
      </c>
      <c r="D10" s="90">
        <v>2008</v>
      </c>
      <c r="E10" s="90" t="s">
        <v>164</v>
      </c>
      <c r="F10" s="90" t="s">
        <v>468</v>
      </c>
      <c r="G10" s="90" t="s">
        <v>484</v>
      </c>
      <c r="H10" s="90" t="s">
        <v>485</v>
      </c>
      <c r="I10" s="90" t="s">
        <v>486</v>
      </c>
    </row>
    <row r="11" spans="1:9" x14ac:dyDescent="0.25">
      <c r="A11" s="38">
        <v>9</v>
      </c>
      <c r="B11" s="38">
        <v>57</v>
      </c>
      <c r="C11" s="90" t="s">
        <v>198</v>
      </c>
      <c r="D11" s="90">
        <v>2008</v>
      </c>
      <c r="E11" s="90" t="s">
        <v>164</v>
      </c>
      <c r="F11" s="90" t="s">
        <v>487</v>
      </c>
      <c r="G11" s="90" t="s">
        <v>488</v>
      </c>
      <c r="H11" s="90" t="s">
        <v>489</v>
      </c>
      <c r="I11" s="90" t="s">
        <v>490</v>
      </c>
    </row>
    <row r="12" spans="1:9" x14ac:dyDescent="0.25">
      <c r="A12" s="38">
        <v>10</v>
      </c>
      <c r="B12" s="38">
        <v>44</v>
      </c>
      <c r="C12" s="90" t="s">
        <v>186</v>
      </c>
      <c r="D12" s="90">
        <v>2008</v>
      </c>
      <c r="E12" s="90" t="s">
        <v>187</v>
      </c>
      <c r="F12" s="90" t="s">
        <v>491</v>
      </c>
      <c r="G12" s="90" t="s">
        <v>492</v>
      </c>
      <c r="H12" s="90" t="s">
        <v>493</v>
      </c>
      <c r="I12" s="90" t="s">
        <v>494</v>
      </c>
    </row>
    <row r="13" spans="1:9" x14ac:dyDescent="0.25">
      <c r="A13" s="38">
        <v>11</v>
      </c>
      <c r="B13" s="38">
        <v>46</v>
      </c>
      <c r="C13" s="90" t="s">
        <v>203</v>
      </c>
      <c r="D13" s="90">
        <v>2008</v>
      </c>
      <c r="E13" s="90" t="s">
        <v>204</v>
      </c>
      <c r="F13" s="90" t="s">
        <v>495</v>
      </c>
      <c r="G13" s="90" t="s">
        <v>496</v>
      </c>
      <c r="H13" s="90" t="s">
        <v>497</v>
      </c>
      <c r="I13" s="90" t="s">
        <v>498</v>
      </c>
    </row>
    <row r="14" spans="1:9" x14ac:dyDescent="0.25">
      <c r="A14" s="38">
        <v>12</v>
      </c>
      <c r="B14" s="38">
        <v>54</v>
      </c>
      <c r="C14" s="90" t="s">
        <v>180</v>
      </c>
      <c r="D14" s="90">
        <v>2009</v>
      </c>
      <c r="E14" s="90" t="s">
        <v>181</v>
      </c>
      <c r="F14" s="90" t="s">
        <v>499</v>
      </c>
      <c r="G14" s="90" t="s">
        <v>500</v>
      </c>
      <c r="H14" s="90" t="s">
        <v>501</v>
      </c>
      <c r="I14" s="90" t="s">
        <v>502</v>
      </c>
    </row>
    <row r="15" spans="1:9" x14ac:dyDescent="0.25">
      <c r="A15" s="38">
        <v>13</v>
      </c>
      <c r="B15" s="38">
        <v>50</v>
      </c>
      <c r="C15" s="90" t="s">
        <v>192</v>
      </c>
      <c r="D15" s="90">
        <v>2009</v>
      </c>
      <c r="E15" s="90" t="s">
        <v>193</v>
      </c>
      <c r="F15" s="90" t="s">
        <v>503</v>
      </c>
      <c r="G15" s="90" t="s">
        <v>504</v>
      </c>
      <c r="H15" s="90" t="s">
        <v>505</v>
      </c>
      <c r="I15" s="90" t="s">
        <v>506</v>
      </c>
    </row>
    <row r="16" spans="1:9" x14ac:dyDescent="0.25">
      <c r="A16" s="38">
        <v>14</v>
      </c>
      <c r="B16" s="38">
        <v>56</v>
      </c>
      <c r="C16" s="90" t="s">
        <v>507</v>
      </c>
      <c r="D16" s="90">
        <v>2008</v>
      </c>
      <c r="E16" s="90" t="s">
        <v>137</v>
      </c>
      <c r="F16" s="90" t="s">
        <v>508</v>
      </c>
      <c r="G16" s="90" t="s">
        <v>509</v>
      </c>
      <c r="H16" s="90" t="s">
        <v>510</v>
      </c>
      <c r="I16" s="90" t="s">
        <v>511</v>
      </c>
    </row>
    <row r="17" spans="1:9" x14ac:dyDescent="0.25">
      <c r="B17" s="38">
        <v>41</v>
      </c>
      <c r="C17" s="90" t="s">
        <v>148</v>
      </c>
      <c r="D17" s="90">
        <v>2009</v>
      </c>
      <c r="E17" s="90" t="s">
        <v>137</v>
      </c>
      <c r="F17" s="90" t="s">
        <v>512</v>
      </c>
      <c r="G17" s="90" t="s">
        <v>213</v>
      </c>
    </row>
    <row r="18" spans="1:9" x14ac:dyDescent="0.25">
      <c r="B18" s="38">
        <v>43</v>
      </c>
      <c r="C18" s="90" t="s">
        <v>211</v>
      </c>
      <c r="D18" s="90">
        <v>2009</v>
      </c>
      <c r="E18" s="90" t="s">
        <v>143</v>
      </c>
      <c r="F18" s="90" t="s">
        <v>513</v>
      </c>
      <c r="G18" s="90" t="s">
        <v>213</v>
      </c>
    </row>
    <row r="19" spans="1:9" x14ac:dyDescent="0.25">
      <c r="B19" s="38">
        <v>52</v>
      </c>
      <c r="C19" s="90" t="s">
        <v>209</v>
      </c>
      <c r="D19" s="90">
        <v>2008</v>
      </c>
      <c r="E19" s="90" t="s">
        <v>204</v>
      </c>
      <c r="F19" s="90" t="s">
        <v>210</v>
      </c>
    </row>
    <row r="20" spans="1:9" x14ac:dyDescent="0.25">
      <c r="A20" s="38" t="s">
        <v>214</v>
      </c>
      <c r="B20" s="38" t="s">
        <v>125</v>
      </c>
      <c r="C20" s="90" t="s">
        <v>514</v>
      </c>
    </row>
    <row r="21" spans="1:9" x14ac:dyDescent="0.25">
      <c r="A21" s="38" t="s">
        <v>127</v>
      </c>
      <c r="B21" s="38" t="s">
        <v>128</v>
      </c>
      <c r="C21" s="90" t="s">
        <v>129</v>
      </c>
      <c r="D21" s="90" t="s">
        <v>130</v>
      </c>
      <c r="E21" s="90" t="s">
        <v>131</v>
      </c>
      <c r="F21" s="90" t="s">
        <v>132</v>
      </c>
      <c r="G21" s="90" t="s">
        <v>133</v>
      </c>
      <c r="H21" s="90" t="s">
        <v>134</v>
      </c>
      <c r="I21" s="90" t="s">
        <v>135</v>
      </c>
    </row>
    <row r="22" spans="1:9" x14ac:dyDescent="0.25">
      <c r="A22" s="38">
        <v>1</v>
      </c>
      <c r="B22" s="38">
        <v>67</v>
      </c>
      <c r="C22" s="90" t="s">
        <v>225</v>
      </c>
      <c r="D22" s="90">
        <v>2008</v>
      </c>
      <c r="E22" s="90" t="s">
        <v>137</v>
      </c>
      <c r="F22" s="90" t="s">
        <v>515</v>
      </c>
      <c r="G22" s="90" t="s">
        <v>516</v>
      </c>
      <c r="H22" s="90" t="s">
        <v>517</v>
      </c>
      <c r="I22" s="90" t="s">
        <v>141</v>
      </c>
    </row>
    <row r="23" spans="1:9" x14ac:dyDescent="0.25">
      <c r="A23" s="38">
        <v>2</v>
      </c>
      <c r="B23" s="38">
        <v>66</v>
      </c>
      <c r="C23" s="90" t="s">
        <v>235</v>
      </c>
      <c r="D23" s="90">
        <v>2008</v>
      </c>
      <c r="E23" s="90" t="s">
        <v>137</v>
      </c>
      <c r="F23" s="90" t="s">
        <v>518</v>
      </c>
      <c r="G23" s="90" t="s">
        <v>519</v>
      </c>
      <c r="H23" s="90" t="s">
        <v>520</v>
      </c>
      <c r="I23" s="90" t="s">
        <v>521</v>
      </c>
    </row>
    <row r="24" spans="1:9" x14ac:dyDescent="0.25">
      <c r="A24" s="38">
        <v>3</v>
      </c>
      <c r="B24" s="38">
        <v>63</v>
      </c>
      <c r="C24" s="90" t="s">
        <v>240</v>
      </c>
      <c r="D24" s="90">
        <v>2008</v>
      </c>
      <c r="E24" s="90" t="s">
        <v>170</v>
      </c>
      <c r="F24" s="90" t="s">
        <v>522</v>
      </c>
      <c r="G24" s="90" t="s">
        <v>523</v>
      </c>
      <c r="H24" s="90" t="s">
        <v>524</v>
      </c>
      <c r="I24" s="90" t="s">
        <v>525</v>
      </c>
    </row>
    <row r="25" spans="1:9" x14ac:dyDescent="0.25">
      <c r="A25" s="38">
        <v>4</v>
      </c>
      <c r="B25" s="38">
        <v>81</v>
      </c>
      <c r="C25" s="90" t="s">
        <v>307</v>
      </c>
      <c r="D25" s="90">
        <v>2008</v>
      </c>
      <c r="E25" s="90" t="s">
        <v>170</v>
      </c>
      <c r="F25" s="90" t="s">
        <v>526</v>
      </c>
      <c r="G25" s="90" t="s">
        <v>194</v>
      </c>
      <c r="H25" s="90" t="s">
        <v>527</v>
      </c>
      <c r="I25" s="90" t="s">
        <v>528</v>
      </c>
    </row>
    <row r="26" spans="1:9" x14ac:dyDescent="0.25">
      <c r="A26" s="38">
        <v>5</v>
      </c>
      <c r="B26" s="38">
        <v>70</v>
      </c>
      <c r="C26" s="90" t="s">
        <v>220</v>
      </c>
      <c r="D26" s="90">
        <v>2008</v>
      </c>
      <c r="E26" s="90" t="s">
        <v>143</v>
      </c>
      <c r="F26" s="90" t="s">
        <v>529</v>
      </c>
      <c r="G26" s="90" t="s">
        <v>530</v>
      </c>
      <c r="H26" s="90" t="s">
        <v>531</v>
      </c>
      <c r="I26" s="90" t="s">
        <v>532</v>
      </c>
    </row>
    <row r="27" spans="1:9" x14ac:dyDescent="0.25">
      <c r="A27" s="38">
        <v>6</v>
      </c>
      <c r="B27" s="38">
        <v>72</v>
      </c>
      <c r="C27" s="90" t="s">
        <v>244</v>
      </c>
      <c r="D27" s="90">
        <v>2009</v>
      </c>
      <c r="E27" s="90" t="s">
        <v>204</v>
      </c>
      <c r="F27" s="90" t="s">
        <v>533</v>
      </c>
      <c r="G27" s="90" t="s">
        <v>534</v>
      </c>
      <c r="H27" s="90" t="s">
        <v>535</v>
      </c>
      <c r="I27" s="90" t="s">
        <v>536</v>
      </c>
    </row>
    <row r="28" spans="1:9" x14ac:dyDescent="0.25">
      <c r="A28" s="38">
        <v>7</v>
      </c>
      <c r="B28" s="38">
        <v>58</v>
      </c>
      <c r="C28" s="90" t="s">
        <v>230</v>
      </c>
      <c r="D28" s="90">
        <v>2009</v>
      </c>
      <c r="E28" s="90" t="s">
        <v>164</v>
      </c>
      <c r="F28" s="90" t="s">
        <v>537</v>
      </c>
      <c r="G28" s="90" t="s">
        <v>538</v>
      </c>
      <c r="H28" s="90" t="s">
        <v>539</v>
      </c>
      <c r="I28" s="90" t="s">
        <v>540</v>
      </c>
    </row>
    <row r="29" spans="1:9" x14ac:dyDescent="0.25">
      <c r="A29" s="38">
        <v>8</v>
      </c>
      <c r="B29" s="38">
        <v>62</v>
      </c>
      <c r="C29" s="90" t="s">
        <v>311</v>
      </c>
      <c r="D29" s="90">
        <v>2009</v>
      </c>
      <c r="E29" s="90" t="s">
        <v>204</v>
      </c>
      <c r="F29" s="90" t="s">
        <v>541</v>
      </c>
      <c r="G29" s="90" t="s">
        <v>542</v>
      </c>
      <c r="H29" s="90" t="s">
        <v>543</v>
      </c>
      <c r="I29" s="90" t="s">
        <v>544</v>
      </c>
    </row>
    <row r="30" spans="1:9" x14ac:dyDescent="0.25">
      <c r="A30" s="38">
        <v>9</v>
      </c>
      <c r="B30" s="38">
        <v>80</v>
      </c>
      <c r="C30" s="90" t="s">
        <v>545</v>
      </c>
      <c r="D30" s="90">
        <v>2008</v>
      </c>
      <c r="E30" s="90" t="s">
        <v>204</v>
      </c>
      <c r="F30" s="90" t="s">
        <v>546</v>
      </c>
      <c r="G30" s="90" t="s">
        <v>547</v>
      </c>
      <c r="H30" s="90" t="s">
        <v>548</v>
      </c>
      <c r="I30" s="90" t="s">
        <v>549</v>
      </c>
    </row>
    <row r="31" spans="1:9" x14ac:dyDescent="0.25">
      <c r="A31" s="38">
        <v>10</v>
      </c>
      <c r="B31" s="38">
        <v>84</v>
      </c>
      <c r="C31" s="90" t="s">
        <v>264</v>
      </c>
      <c r="D31" s="90">
        <v>2009</v>
      </c>
      <c r="E31" s="90" t="s">
        <v>265</v>
      </c>
      <c r="F31" s="90" t="s">
        <v>550</v>
      </c>
      <c r="G31" s="90" t="s">
        <v>551</v>
      </c>
      <c r="H31" s="90" t="s">
        <v>552</v>
      </c>
      <c r="I31" s="90" t="s">
        <v>553</v>
      </c>
    </row>
    <row r="32" spans="1:9" x14ac:dyDescent="0.25">
      <c r="A32" s="38">
        <v>11</v>
      </c>
      <c r="B32" s="38">
        <v>74</v>
      </c>
      <c r="C32" s="90" t="s">
        <v>280</v>
      </c>
      <c r="D32" s="90">
        <v>2009</v>
      </c>
      <c r="E32" s="90" t="s">
        <v>137</v>
      </c>
      <c r="F32" s="90" t="s">
        <v>554</v>
      </c>
      <c r="G32" s="90" t="s">
        <v>555</v>
      </c>
      <c r="H32" s="90" t="s">
        <v>556</v>
      </c>
      <c r="I32" s="90" t="s">
        <v>557</v>
      </c>
    </row>
    <row r="33" spans="1:9" x14ac:dyDescent="0.25">
      <c r="A33" s="38">
        <v>12</v>
      </c>
      <c r="B33" s="38">
        <v>75</v>
      </c>
      <c r="C33" s="90" t="s">
        <v>259</v>
      </c>
      <c r="D33" s="90">
        <v>2009</v>
      </c>
      <c r="E33" s="90" t="s">
        <v>137</v>
      </c>
      <c r="F33" s="90" t="s">
        <v>558</v>
      </c>
      <c r="G33" s="90" t="s">
        <v>559</v>
      </c>
      <c r="H33" s="90" t="s">
        <v>560</v>
      </c>
      <c r="I33" s="90" t="s">
        <v>561</v>
      </c>
    </row>
    <row r="34" spans="1:9" x14ac:dyDescent="0.25">
      <c r="A34" s="38">
        <v>13</v>
      </c>
      <c r="B34" s="38">
        <v>69</v>
      </c>
      <c r="C34" s="90" t="s">
        <v>289</v>
      </c>
      <c r="D34" s="90">
        <v>2008</v>
      </c>
      <c r="E34" s="90" t="s">
        <v>143</v>
      </c>
      <c r="F34" s="90" t="s">
        <v>562</v>
      </c>
      <c r="G34" s="90" t="s">
        <v>563</v>
      </c>
      <c r="H34" s="90" t="s">
        <v>564</v>
      </c>
      <c r="I34" s="90" t="s">
        <v>565</v>
      </c>
    </row>
    <row r="35" spans="1:9" x14ac:dyDescent="0.25">
      <c r="A35" s="38">
        <v>14</v>
      </c>
      <c r="B35" s="38">
        <v>68</v>
      </c>
      <c r="C35" s="90" t="s">
        <v>284</v>
      </c>
      <c r="D35" s="90">
        <v>2008</v>
      </c>
      <c r="E35" s="90" t="s">
        <v>137</v>
      </c>
      <c r="F35" s="90" t="s">
        <v>566</v>
      </c>
      <c r="G35" s="90" t="s">
        <v>567</v>
      </c>
      <c r="H35" s="90" t="s">
        <v>568</v>
      </c>
      <c r="I35" s="90" t="s">
        <v>569</v>
      </c>
    </row>
    <row r="36" spans="1:9" x14ac:dyDescent="0.25">
      <c r="A36" s="38">
        <v>15</v>
      </c>
      <c r="B36" s="38">
        <v>65</v>
      </c>
      <c r="C36" s="90" t="s">
        <v>298</v>
      </c>
      <c r="D36" s="90">
        <v>2009</v>
      </c>
      <c r="E36" s="90" t="s">
        <v>137</v>
      </c>
      <c r="F36" s="90" t="s">
        <v>570</v>
      </c>
      <c r="G36" s="90" t="s">
        <v>571</v>
      </c>
      <c r="H36" s="90" t="s">
        <v>572</v>
      </c>
      <c r="I36" s="90" t="s">
        <v>573</v>
      </c>
    </row>
    <row r="37" spans="1:9" x14ac:dyDescent="0.25">
      <c r="A37" s="38">
        <v>16</v>
      </c>
      <c r="B37" s="38">
        <v>64</v>
      </c>
      <c r="C37" s="90" t="s">
        <v>302</v>
      </c>
      <c r="D37" s="90">
        <v>2009</v>
      </c>
      <c r="E37" s="90" t="s">
        <v>164</v>
      </c>
      <c r="F37" s="90" t="s">
        <v>574</v>
      </c>
      <c r="G37" s="90" t="s">
        <v>575</v>
      </c>
      <c r="H37" s="90" t="s">
        <v>576</v>
      </c>
      <c r="I37" s="90" t="s">
        <v>577</v>
      </c>
    </row>
    <row r="38" spans="1:9" x14ac:dyDescent="0.25">
      <c r="A38" s="38">
        <v>17</v>
      </c>
      <c r="B38" s="38">
        <v>83</v>
      </c>
      <c r="C38" s="90" t="s">
        <v>578</v>
      </c>
      <c r="D38" s="90">
        <v>2009</v>
      </c>
      <c r="E38" s="90" t="s">
        <v>137</v>
      </c>
      <c r="F38" s="90" t="s">
        <v>579</v>
      </c>
      <c r="G38" s="90" t="s">
        <v>580</v>
      </c>
      <c r="H38" s="90" t="s">
        <v>581</v>
      </c>
      <c r="I38" s="90" t="s">
        <v>582</v>
      </c>
    </row>
    <row r="39" spans="1:9" x14ac:dyDescent="0.25">
      <c r="A39" s="38">
        <v>18</v>
      </c>
      <c r="B39" s="38">
        <v>71</v>
      </c>
      <c r="C39" s="90" t="s">
        <v>583</v>
      </c>
      <c r="D39" s="90">
        <v>2009</v>
      </c>
      <c r="E39" s="90" t="s">
        <v>137</v>
      </c>
      <c r="F39" s="90" t="s">
        <v>584</v>
      </c>
      <c r="G39" s="90" t="s">
        <v>585</v>
      </c>
      <c r="H39" s="90" t="s">
        <v>586</v>
      </c>
      <c r="I39" s="90" t="s">
        <v>587</v>
      </c>
    </row>
    <row r="40" spans="1:9" x14ac:dyDescent="0.25">
      <c r="A40" s="38">
        <v>19</v>
      </c>
      <c r="B40" s="38">
        <v>78</v>
      </c>
      <c r="C40" s="90" t="s">
        <v>309</v>
      </c>
      <c r="D40" s="90">
        <v>2009</v>
      </c>
      <c r="E40" s="90" t="s">
        <v>204</v>
      </c>
      <c r="F40" s="90" t="s">
        <v>588</v>
      </c>
      <c r="G40" s="90" t="s">
        <v>589</v>
      </c>
      <c r="H40" s="90" t="s">
        <v>590</v>
      </c>
      <c r="I40" s="90" t="s">
        <v>591</v>
      </c>
    </row>
    <row r="41" spans="1:9" x14ac:dyDescent="0.25">
      <c r="B41" s="38">
        <v>59</v>
      </c>
      <c r="C41" s="90" t="s">
        <v>592</v>
      </c>
      <c r="D41" s="90">
        <v>2009</v>
      </c>
      <c r="E41" s="90" t="s">
        <v>181</v>
      </c>
      <c r="F41" s="90" t="s">
        <v>593</v>
      </c>
      <c r="G41" s="90" t="s">
        <v>213</v>
      </c>
    </row>
    <row r="42" spans="1:9" x14ac:dyDescent="0.25">
      <c r="B42" s="38">
        <v>60</v>
      </c>
      <c r="C42" s="90" t="s">
        <v>249</v>
      </c>
      <c r="D42" s="90">
        <v>2008</v>
      </c>
      <c r="E42" s="90" t="s">
        <v>143</v>
      </c>
      <c r="F42" s="90" t="s">
        <v>213</v>
      </c>
      <c r="G42" s="90" t="s">
        <v>594</v>
      </c>
    </row>
    <row r="43" spans="1:9" x14ac:dyDescent="0.25">
      <c r="B43" s="38">
        <v>61</v>
      </c>
      <c r="C43" s="90" t="s">
        <v>254</v>
      </c>
      <c r="D43" s="90">
        <v>2008</v>
      </c>
      <c r="E43" s="90" t="s">
        <v>143</v>
      </c>
      <c r="F43" s="90" t="s">
        <v>595</v>
      </c>
      <c r="G43" s="90" t="s">
        <v>213</v>
      </c>
    </row>
    <row r="44" spans="1:9" x14ac:dyDescent="0.25">
      <c r="B44" s="38">
        <v>73</v>
      </c>
      <c r="C44" s="90" t="s">
        <v>270</v>
      </c>
      <c r="D44" s="90">
        <v>2008</v>
      </c>
      <c r="E44" s="90" t="s">
        <v>137</v>
      </c>
      <c r="F44" s="90" t="s">
        <v>210</v>
      </c>
    </row>
    <row r="45" spans="1:9" x14ac:dyDescent="0.25">
      <c r="B45" s="38">
        <v>76</v>
      </c>
      <c r="C45" s="90" t="s">
        <v>293</v>
      </c>
      <c r="D45" s="90">
        <v>2009</v>
      </c>
      <c r="E45" s="90" t="s">
        <v>137</v>
      </c>
      <c r="F45" s="90" t="s">
        <v>596</v>
      </c>
      <c r="G45" s="90" t="s">
        <v>213</v>
      </c>
    </row>
    <row r="46" spans="1:9" x14ac:dyDescent="0.25">
      <c r="B46" s="38">
        <v>77</v>
      </c>
      <c r="C46" s="90" t="s">
        <v>275</v>
      </c>
      <c r="D46" s="90">
        <v>2008</v>
      </c>
      <c r="E46" s="90" t="s">
        <v>137</v>
      </c>
      <c r="F46" s="90" t="s">
        <v>213</v>
      </c>
      <c r="G46" s="90" t="s">
        <v>210</v>
      </c>
    </row>
    <row r="47" spans="1:9" x14ac:dyDescent="0.25">
      <c r="B47" s="38">
        <v>79</v>
      </c>
      <c r="C47" s="90" t="s">
        <v>216</v>
      </c>
      <c r="D47" s="90">
        <v>2008</v>
      </c>
      <c r="E47" s="90" t="s">
        <v>170</v>
      </c>
      <c r="F47" s="90" t="s">
        <v>597</v>
      </c>
      <c r="G47" s="90" t="s">
        <v>598</v>
      </c>
    </row>
    <row r="48" spans="1:9" x14ac:dyDescent="0.25">
      <c r="B48" s="38">
        <v>82</v>
      </c>
      <c r="C48" s="90" t="s">
        <v>599</v>
      </c>
      <c r="D48" s="90">
        <v>2009</v>
      </c>
      <c r="E48" s="90" t="s">
        <v>170</v>
      </c>
      <c r="F48" s="90" t="s">
        <v>210</v>
      </c>
    </row>
    <row r="49" spans="1:9" x14ac:dyDescent="0.25">
      <c r="A49" s="38" t="s">
        <v>313</v>
      </c>
      <c r="B49" s="38" t="s">
        <v>125</v>
      </c>
      <c r="C49" s="90" t="s">
        <v>600</v>
      </c>
    </row>
    <row r="50" spans="1:9" x14ac:dyDescent="0.25">
      <c r="A50" s="38" t="s">
        <v>127</v>
      </c>
      <c r="B50" s="38" t="s">
        <v>128</v>
      </c>
      <c r="C50" s="90" t="s">
        <v>129</v>
      </c>
      <c r="D50" s="90" t="s">
        <v>130</v>
      </c>
      <c r="E50" s="90" t="s">
        <v>131</v>
      </c>
      <c r="F50" s="90" t="s">
        <v>132</v>
      </c>
      <c r="G50" s="90" t="s">
        <v>133</v>
      </c>
      <c r="H50" s="90" t="s">
        <v>134</v>
      </c>
      <c r="I50" s="90" t="s">
        <v>135</v>
      </c>
    </row>
    <row r="51" spans="1:9" x14ac:dyDescent="0.25">
      <c r="A51" s="38">
        <v>1</v>
      </c>
      <c r="B51" s="38">
        <v>90</v>
      </c>
      <c r="C51" s="90" t="s">
        <v>390</v>
      </c>
      <c r="D51" s="90">
        <v>2006</v>
      </c>
      <c r="E51" s="90" t="s">
        <v>164</v>
      </c>
      <c r="F51" s="90" t="s">
        <v>601</v>
      </c>
      <c r="G51" s="90" t="s">
        <v>602</v>
      </c>
      <c r="H51" s="90" t="s">
        <v>603</v>
      </c>
      <c r="I51" s="90" t="s">
        <v>141</v>
      </c>
    </row>
    <row r="52" spans="1:9" x14ac:dyDescent="0.25">
      <c r="A52" s="38">
        <v>2</v>
      </c>
      <c r="B52" s="38">
        <v>85</v>
      </c>
      <c r="C52" s="90" t="s">
        <v>319</v>
      </c>
      <c r="D52" s="90">
        <v>2006</v>
      </c>
      <c r="E52" s="90" t="s">
        <v>137</v>
      </c>
      <c r="F52" s="90" t="s">
        <v>604</v>
      </c>
      <c r="G52" s="90" t="s">
        <v>605</v>
      </c>
      <c r="H52" s="90" t="s">
        <v>606</v>
      </c>
      <c r="I52" s="90" t="s">
        <v>607</v>
      </c>
    </row>
    <row r="53" spans="1:9" x14ac:dyDescent="0.25">
      <c r="A53" s="38">
        <v>3</v>
      </c>
      <c r="B53" s="38">
        <v>89</v>
      </c>
      <c r="C53" s="90" t="s">
        <v>315</v>
      </c>
      <c r="D53" s="90">
        <v>2006</v>
      </c>
      <c r="E53" s="90" t="s">
        <v>265</v>
      </c>
      <c r="F53" s="90" t="s">
        <v>608</v>
      </c>
      <c r="G53" s="90" t="s">
        <v>609</v>
      </c>
      <c r="H53" s="90" t="s">
        <v>610</v>
      </c>
      <c r="I53" s="90" t="s">
        <v>611</v>
      </c>
    </row>
    <row r="54" spans="1:9" x14ac:dyDescent="0.25">
      <c r="A54" s="38">
        <v>4</v>
      </c>
      <c r="B54" s="38">
        <v>106</v>
      </c>
      <c r="C54" s="90" t="s">
        <v>324</v>
      </c>
      <c r="D54" s="90">
        <v>2006</v>
      </c>
      <c r="E54" s="90" t="s">
        <v>265</v>
      </c>
      <c r="F54" s="90" t="s">
        <v>612</v>
      </c>
      <c r="G54" s="90" t="s">
        <v>613</v>
      </c>
      <c r="H54" s="90" t="s">
        <v>614</v>
      </c>
      <c r="I54" s="90" t="s">
        <v>615</v>
      </c>
    </row>
    <row r="55" spans="1:9" x14ac:dyDescent="0.25">
      <c r="A55" s="38">
        <v>5</v>
      </c>
      <c r="B55" s="38">
        <v>93</v>
      </c>
      <c r="C55" s="90" t="s">
        <v>383</v>
      </c>
      <c r="D55" s="90">
        <v>2007</v>
      </c>
      <c r="E55" s="90" t="s">
        <v>137</v>
      </c>
      <c r="F55" s="90" t="s">
        <v>176</v>
      </c>
      <c r="G55" s="90" t="s">
        <v>616</v>
      </c>
      <c r="H55" s="90" t="s">
        <v>617</v>
      </c>
      <c r="I55" s="90" t="s">
        <v>618</v>
      </c>
    </row>
    <row r="56" spans="1:9" x14ac:dyDescent="0.25">
      <c r="A56" s="38">
        <v>6</v>
      </c>
      <c r="B56" s="38">
        <v>96</v>
      </c>
      <c r="C56" s="90" t="s">
        <v>344</v>
      </c>
      <c r="D56" s="90">
        <v>2007</v>
      </c>
      <c r="E56" s="90" t="s">
        <v>143</v>
      </c>
      <c r="F56" s="90" t="s">
        <v>619</v>
      </c>
      <c r="G56" s="90" t="s">
        <v>620</v>
      </c>
      <c r="H56" s="90" t="s">
        <v>621</v>
      </c>
      <c r="I56" s="90" t="s">
        <v>622</v>
      </c>
    </row>
    <row r="57" spans="1:9" x14ac:dyDescent="0.25">
      <c r="A57" s="38">
        <v>7</v>
      </c>
      <c r="B57" s="38">
        <v>88</v>
      </c>
      <c r="C57" s="90" t="s">
        <v>382</v>
      </c>
      <c r="D57" s="90">
        <v>2006</v>
      </c>
      <c r="E57" s="90" t="s">
        <v>164</v>
      </c>
      <c r="F57" s="90" t="s">
        <v>623</v>
      </c>
      <c r="G57" s="90" t="s">
        <v>624</v>
      </c>
      <c r="H57" s="90" t="s">
        <v>625</v>
      </c>
      <c r="I57" s="90" t="s">
        <v>626</v>
      </c>
    </row>
    <row r="58" spans="1:9" x14ac:dyDescent="0.25">
      <c r="A58" s="38">
        <v>8</v>
      </c>
      <c r="B58" s="38">
        <v>97</v>
      </c>
      <c r="C58" s="90" t="s">
        <v>339</v>
      </c>
      <c r="D58" s="90">
        <v>2007</v>
      </c>
      <c r="E58" s="90" t="s">
        <v>204</v>
      </c>
      <c r="F58" s="90" t="s">
        <v>627</v>
      </c>
      <c r="G58" s="90" t="s">
        <v>628</v>
      </c>
      <c r="H58" s="90" t="s">
        <v>629</v>
      </c>
      <c r="I58" s="90" t="s">
        <v>630</v>
      </c>
    </row>
    <row r="59" spans="1:9" x14ac:dyDescent="0.25">
      <c r="A59" s="38">
        <v>9</v>
      </c>
      <c r="B59" s="38">
        <v>86</v>
      </c>
      <c r="C59" s="90" t="s">
        <v>334</v>
      </c>
      <c r="D59" s="90">
        <v>2006</v>
      </c>
      <c r="E59" s="90" t="s">
        <v>143</v>
      </c>
      <c r="F59" s="90" t="s">
        <v>631</v>
      </c>
      <c r="G59" s="90" t="s">
        <v>632</v>
      </c>
      <c r="H59" s="90" t="s">
        <v>633</v>
      </c>
      <c r="I59" s="90" t="s">
        <v>634</v>
      </c>
    </row>
    <row r="60" spans="1:9" x14ac:dyDescent="0.25">
      <c r="A60" s="38">
        <v>10</v>
      </c>
      <c r="B60" s="38">
        <v>95</v>
      </c>
      <c r="C60" s="90" t="s">
        <v>388</v>
      </c>
      <c r="D60" s="90">
        <v>2007</v>
      </c>
      <c r="E60" s="90" t="s">
        <v>137</v>
      </c>
      <c r="F60" s="90" t="s">
        <v>635</v>
      </c>
      <c r="G60" s="90" t="s">
        <v>636</v>
      </c>
      <c r="H60" s="90" t="s">
        <v>637</v>
      </c>
      <c r="I60" s="90" t="s">
        <v>638</v>
      </c>
    </row>
    <row r="61" spans="1:9" x14ac:dyDescent="0.25">
      <c r="A61" s="38">
        <v>11</v>
      </c>
      <c r="B61" s="38">
        <v>100</v>
      </c>
      <c r="C61" s="90" t="s">
        <v>359</v>
      </c>
      <c r="D61" s="90">
        <v>2007</v>
      </c>
      <c r="E61" s="90" t="s">
        <v>360</v>
      </c>
      <c r="F61" s="90" t="s">
        <v>639</v>
      </c>
      <c r="G61" s="90" t="s">
        <v>640</v>
      </c>
      <c r="H61" s="90" t="s">
        <v>641</v>
      </c>
      <c r="I61" s="90" t="s">
        <v>642</v>
      </c>
    </row>
    <row r="62" spans="1:9" x14ac:dyDescent="0.25">
      <c r="A62" s="38">
        <v>12</v>
      </c>
      <c r="B62" s="38">
        <v>91</v>
      </c>
      <c r="C62" s="90" t="s">
        <v>391</v>
      </c>
      <c r="D62" s="90">
        <v>2006</v>
      </c>
      <c r="E62" s="90" t="s">
        <v>164</v>
      </c>
      <c r="F62" s="90" t="s">
        <v>643</v>
      </c>
      <c r="G62" s="90" t="s">
        <v>644</v>
      </c>
      <c r="H62" s="90" t="s">
        <v>645</v>
      </c>
      <c r="I62" s="90" t="s">
        <v>646</v>
      </c>
    </row>
    <row r="63" spans="1:9" x14ac:dyDescent="0.25">
      <c r="A63" s="38">
        <v>13</v>
      </c>
      <c r="B63" s="38">
        <v>94</v>
      </c>
      <c r="C63" s="90" t="s">
        <v>349</v>
      </c>
      <c r="D63" s="90">
        <v>2006</v>
      </c>
      <c r="E63" s="90" t="s">
        <v>265</v>
      </c>
      <c r="F63" s="90" t="s">
        <v>647</v>
      </c>
      <c r="G63" s="90" t="s">
        <v>648</v>
      </c>
      <c r="H63" s="90" t="s">
        <v>649</v>
      </c>
      <c r="I63" s="90" t="s">
        <v>650</v>
      </c>
    </row>
    <row r="64" spans="1:9" x14ac:dyDescent="0.25">
      <c r="A64" s="38">
        <v>14</v>
      </c>
      <c r="B64" s="38">
        <v>87</v>
      </c>
      <c r="C64" s="90" t="s">
        <v>354</v>
      </c>
      <c r="D64" s="90">
        <v>2007</v>
      </c>
      <c r="E64" s="90" t="s">
        <v>137</v>
      </c>
      <c r="F64" s="90" t="s">
        <v>651</v>
      </c>
      <c r="G64" s="90" t="s">
        <v>652</v>
      </c>
      <c r="H64" s="90" t="s">
        <v>653</v>
      </c>
      <c r="I64" s="90" t="s">
        <v>654</v>
      </c>
    </row>
    <row r="65" spans="1:9" x14ac:dyDescent="0.25">
      <c r="A65" s="38">
        <v>15</v>
      </c>
      <c r="B65" s="38">
        <v>102</v>
      </c>
      <c r="C65" s="90" t="s">
        <v>364</v>
      </c>
      <c r="D65" s="90">
        <v>2007</v>
      </c>
      <c r="E65" s="90" t="s">
        <v>360</v>
      </c>
      <c r="F65" s="90" t="s">
        <v>655</v>
      </c>
      <c r="G65" s="90" t="s">
        <v>656</v>
      </c>
      <c r="H65" s="90" t="s">
        <v>657</v>
      </c>
      <c r="I65" s="90" t="s">
        <v>658</v>
      </c>
    </row>
    <row r="66" spans="1:9" x14ac:dyDescent="0.25">
      <c r="A66" s="38">
        <v>16</v>
      </c>
      <c r="B66" s="38">
        <v>99</v>
      </c>
      <c r="C66" s="90" t="s">
        <v>368</v>
      </c>
      <c r="D66" s="90">
        <v>2007</v>
      </c>
      <c r="E66" s="90" t="s">
        <v>143</v>
      </c>
      <c r="F66" s="90" t="s">
        <v>659</v>
      </c>
      <c r="G66" s="90" t="s">
        <v>660</v>
      </c>
      <c r="H66" s="90" t="s">
        <v>661</v>
      </c>
      <c r="I66" s="90" t="s">
        <v>662</v>
      </c>
    </row>
    <row r="67" spans="1:9" x14ac:dyDescent="0.25">
      <c r="A67" s="38">
        <v>17</v>
      </c>
      <c r="B67" s="38">
        <v>103</v>
      </c>
      <c r="C67" s="90" t="s">
        <v>372</v>
      </c>
      <c r="D67" s="90">
        <v>2007</v>
      </c>
      <c r="E67" s="90" t="s">
        <v>265</v>
      </c>
      <c r="F67" s="90" t="s">
        <v>663</v>
      </c>
      <c r="G67" s="90" t="s">
        <v>664</v>
      </c>
      <c r="H67" s="90" t="s">
        <v>665</v>
      </c>
      <c r="I67" s="90" t="s">
        <v>666</v>
      </c>
    </row>
    <row r="68" spans="1:9" x14ac:dyDescent="0.25">
      <c r="A68" s="38">
        <v>18</v>
      </c>
      <c r="B68" s="38">
        <v>92</v>
      </c>
      <c r="C68" s="90" t="s">
        <v>387</v>
      </c>
      <c r="D68" s="90">
        <v>2006</v>
      </c>
      <c r="E68" s="90" t="s">
        <v>164</v>
      </c>
      <c r="F68" s="90" t="s">
        <v>667</v>
      </c>
      <c r="G68" s="90" t="s">
        <v>668</v>
      </c>
      <c r="H68" s="90" t="s">
        <v>669</v>
      </c>
      <c r="I68" s="90" t="s">
        <v>670</v>
      </c>
    </row>
    <row r="69" spans="1:9" x14ac:dyDescent="0.25">
      <c r="B69" s="38">
        <v>98</v>
      </c>
      <c r="C69" s="90" t="s">
        <v>329</v>
      </c>
      <c r="D69" s="90">
        <v>2007</v>
      </c>
      <c r="E69" s="90" t="s">
        <v>143</v>
      </c>
      <c r="F69" s="90" t="s">
        <v>210</v>
      </c>
    </row>
    <row r="70" spans="1:9" x14ac:dyDescent="0.25">
      <c r="B70" s="38">
        <v>101</v>
      </c>
      <c r="C70" s="90" t="s">
        <v>381</v>
      </c>
      <c r="D70" s="90">
        <v>2006</v>
      </c>
      <c r="E70" s="90" t="s">
        <v>204</v>
      </c>
      <c r="F70" s="90" t="s">
        <v>671</v>
      </c>
      <c r="G70" s="90" t="s">
        <v>210</v>
      </c>
    </row>
    <row r="71" spans="1:9" x14ac:dyDescent="0.25">
      <c r="B71" s="38">
        <v>104</v>
      </c>
      <c r="C71" s="90" t="s">
        <v>385</v>
      </c>
      <c r="D71" s="90">
        <v>2007</v>
      </c>
      <c r="E71" s="90" t="s">
        <v>137</v>
      </c>
      <c r="F71" s="90" t="s">
        <v>213</v>
      </c>
      <c r="G71" s="90" t="s">
        <v>672</v>
      </c>
    </row>
    <row r="72" spans="1:9" x14ac:dyDescent="0.25">
      <c r="B72" s="38">
        <v>105</v>
      </c>
      <c r="C72" s="90" t="s">
        <v>377</v>
      </c>
      <c r="D72" s="90">
        <v>2007</v>
      </c>
      <c r="E72" s="90" t="s">
        <v>143</v>
      </c>
      <c r="F72" s="90" t="s">
        <v>213</v>
      </c>
      <c r="G72" s="90" t="s">
        <v>673</v>
      </c>
    </row>
    <row r="73" spans="1:9" x14ac:dyDescent="0.25">
      <c r="A73" s="38" t="s">
        <v>392</v>
      </c>
      <c r="B73" s="38" t="s">
        <v>125</v>
      </c>
      <c r="C73" s="90" t="s">
        <v>674</v>
      </c>
    </row>
    <row r="74" spans="1:9" x14ac:dyDescent="0.25">
      <c r="A74" s="38" t="s">
        <v>127</v>
      </c>
      <c r="B74" s="38" t="s">
        <v>128</v>
      </c>
      <c r="C74" s="90" t="s">
        <v>129</v>
      </c>
      <c r="D74" s="90" t="s">
        <v>130</v>
      </c>
      <c r="E74" s="90" t="s">
        <v>131</v>
      </c>
      <c r="F74" s="90" t="s">
        <v>132</v>
      </c>
      <c r="G74" s="90" t="s">
        <v>133</v>
      </c>
      <c r="H74" s="90" t="s">
        <v>134</v>
      </c>
      <c r="I74" s="90" t="s">
        <v>135</v>
      </c>
    </row>
    <row r="75" spans="1:9" x14ac:dyDescent="0.25">
      <c r="A75" s="38">
        <v>1</v>
      </c>
      <c r="B75" s="38">
        <v>117</v>
      </c>
      <c r="C75" s="90" t="s">
        <v>394</v>
      </c>
      <c r="D75" s="90">
        <v>2006</v>
      </c>
      <c r="E75" s="90" t="s">
        <v>137</v>
      </c>
      <c r="F75" s="90" t="s">
        <v>675</v>
      </c>
      <c r="G75" s="90" t="s">
        <v>676</v>
      </c>
      <c r="H75" s="90" t="s">
        <v>677</v>
      </c>
      <c r="I75" s="90" t="s">
        <v>141</v>
      </c>
    </row>
    <row r="76" spans="1:9" x14ac:dyDescent="0.25">
      <c r="A76" s="38">
        <v>2</v>
      </c>
      <c r="B76" s="38">
        <v>110</v>
      </c>
      <c r="C76" s="90" t="s">
        <v>398</v>
      </c>
      <c r="D76" s="90">
        <v>2007</v>
      </c>
      <c r="E76" s="90" t="s">
        <v>204</v>
      </c>
      <c r="F76" s="90" t="s">
        <v>678</v>
      </c>
      <c r="G76" s="90" t="s">
        <v>679</v>
      </c>
      <c r="H76" s="90" t="s">
        <v>680</v>
      </c>
      <c r="I76" s="90" t="s">
        <v>681</v>
      </c>
    </row>
    <row r="77" spans="1:9" x14ac:dyDescent="0.25">
      <c r="A77" s="38">
        <v>3</v>
      </c>
      <c r="B77" s="38">
        <v>114</v>
      </c>
      <c r="C77" s="90" t="s">
        <v>448</v>
      </c>
      <c r="D77" s="90">
        <v>2006</v>
      </c>
      <c r="E77" s="90" t="s">
        <v>204</v>
      </c>
      <c r="F77" s="90" t="s">
        <v>250</v>
      </c>
      <c r="G77" s="90" t="s">
        <v>361</v>
      </c>
      <c r="H77" s="90" t="s">
        <v>682</v>
      </c>
      <c r="I77" s="90" t="s">
        <v>683</v>
      </c>
    </row>
    <row r="78" spans="1:9" x14ac:dyDescent="0.25">
      <c r="A78" s="38">
        <v>4</v>
      </c>
      <c r="B78" s="38">
        <v>113</v>
      </c>
      <c r="C78" s="90" t="s">
        <v>408</v>
      </c>
      <c r="D78" s="90">
        <v>2007</v>
      </c>
      <c r="E78" s="90" t="s">
        <v>204</v>
      </c>
      <c r="F78" s="90" t="s">
        <v>684</v>
      </c>
      <c r="G78" s="90" t="s">
        <v>331</v>
      </c>
      <c r="H78" s="90" t="s">
        <v>685</v>
      </c>
      <c r="I78" s="90" t="s">
        <v>686</v>
      </c>
    </row>
    <row r="79" spans="1:9" x14ac:dyDescent="0.25">
      <c r="A79" s="38">
        <v>5</v>
      </c>
      <c r="B79" s="38">
        <v>115</v>
      </c>
      <c r="C79" s="90" t="s">
        <v>418</v>
      </c>
      <c r="D79" s="90">
        <v>2007</v>
      </c>
      <c r="E79" s="90" t="s">
        <v>143</v>
      </c>
      <c r="F79" s="90" t="s">
        <v>687</v>
      </c>
      <c r="G79" s="90" t="s">
        <v>688</v>
      </c>
      <c r="H79" s="90" t="s">
        <v>689</v>
      </c>
      <c r="I79" s="90" t="s">
        <v>690</v>
      </c>
    </row>
    <row r="80" spans="1:9" x14ac:dyDescent="0.25">
      <c r="A80" s="38">
        <v>6</v>
      </c>
      <c r="B80" s="38">
        <v>108</v>
      </c>
      <c r="C80" s="90" t="s">
        <v>423</v>
      </c>
      <c r="D80" s="90">
        <v>2007</v>
      </c>
      <c r="E80" s="90" t="s">
        <v>424</v>
      </c>
      <c r="F80" s="90" t="s">
        <v>691</v>
      </c>
      <c r="G80" s="90" t="s">
        <v>692</v>
      </c>
      <c r="H80" s="90" t="s">
        <v>693</v>
      </c>
      <c r="I80" s="90" t="s">
        <v>694</v>
      </c>
    </row>
    <row r="81" spans="1:9" x14ac:dyDescent="0.25">
      <c r="A81" s="38">
        <v>7</v>
      </c>
      <c r="B81" s="38">
        <v>112</v>
      </c>
      <c r="C81" s="90" t="s">
        <v>428</v>
      </c>
      <c r="D81" s="90">
        <v>2007</v>
      </c>
      <c r="E81" s="90" t="s">
        <v>137</v>
      </c>
      <c r="F81" s="90" t="s">
        <v>695</v>
      </c>
      <c r="G81" s="90" t="s">
        <v>696</v>
      </c>
      <c r="H81" s="90" t="s">
        <v>697</v>
      </c>
      <c r="I81" s="90" t="s">
        <v>698</v>
      </c>
    </row>
    <row r="82" spans="1:9" x14ac:dyDescent="0.25">
      <c r="A82" s="38">
        <v>8</v>
      </c>
      <c r="B82" s="38">
        <v>107</v>
      </c>
      <c r="C82" s="90" t="s">
        <v>403</v>
      </c>
      <c r="D82" s="90">
        <v>2006</v>
      </c>
      <c r="E82" s="90" t="s">
        <v>137</v>
      </c>
      <c r="F82" s="90" t="s">
        <v>699</v>
      </c>
      <c r="G82" s="90" t="s">
        <v>700</v>
      </c>
      <c r="H82" s="90" t="s">
        <v>701</v>
      </c>
      <c r="I82" s="90" t="s">
        <v>702</v>
      </c>
    </row>
    <row r="83" spans="1:9" x14ac:dyDescent="0.25">
      <c r="A83" s="38">
        <v>9</v>
      </c>
      <c r="B83" s="38">
        <v>111</v>
      </c>
      <c r="C83" s="90" t="s">
        <v>438</v>
      </c>
      <c r="D83" s="90">
        <v>2006</v>
      </c>
      <c r="E83" s="90" t="s">
        <v>170</v>
      </c>
      <c r="F83" s="90" t="s">
        <v>703</v>
      </c>
      <c r="G83" s="90" t="s">
        <v>704</v>
      </c>
      <c r="H83" s="90" t="s">
        <v>705</v>
      </c>
      <c r="I83" s="90" t="s">
        <v>706</v>
      </c>
    </row>
    <row r="84" spans="1:9" x14ac:dyDescent="0.25">
      <c r="A84" s="38">
        <v>10</v>
      </c>
      <c r="B84" s="38">
        <v>109</v>
      </c>
      <c r="C84" s="90" t="s">
        <v>433</v>
      </c>
      <c r="D84" s="90">
        <v>2006</v>
      </c>
      <c r="E84" s="90" t="s">
        <v>143</v>
      </c>
      <c r="F84" s="90" t="s">
        <v>707</v>
      </c>
      <c r="G84" s="90" t="s">
        <v>708</v>
      </c>
      <c r="H84" s="90" t="s">
        <v>709</v>
      </c>
      <c r="I84" s="90" t="s">
        <v>710</v>
      </c>
    </row>
    <row r="85" spans="1:9" x14ac:dyDescent="0.25">
      <c r="A85" s="38">
        <v>11</v>
      </c>
      <c r="B85" s="38">
        <v>120</v>
      </c>
      <c r="C85" s="90" t="s">
        <v>450</v>
      </c>
      <c r="D85" s="90">
        <v>2007</v>
      </c>
      <c r="E85" s="90" t="s">
        <v>170</v>
      </c>
      <c r="F85" s="90" t="s">
        <v>551</v>
      </c>
      <c r="G85" s="90" t="s">
        <v>711</v>
      </c>
      <c r="H85" s="90" t="s">
        <v>712</v>
      </c>
      <c r="I85" s="90" t="s">
        <v>713</v>
      </c>
    </row>
    <row r="86" spans="1:9" x14ac:dyDescent="0.25">
      <c r="A86" s="38">
        <v>12</v>
      </c>
      <c r="B86" s="38">
        <v>119</v>
      </c>
      <c r="C86" s="90" t="s">
        <v>443</v>
      </c>
      <c r="D86" s="90">
        <v>2007</v>
      </c>
      <c r="E86" s="90" t="s">
        <v>137</v>
      </c>
      <c r="F86" s="90" t="s">
        <v>714</v>
      </c>
      <c r="G86" s="90" t="s">
        <v>715</v>
      </c>
      <c r="H86" s="90" t="s">
        <v>716</v>
      </c>
      <c r="I86" s="90" t="s">
        <v>717</v>
      </c>
    </row>
    <row r="87" spans="1:9" x14ac:dyDescent="0.25">
      <c r="A87" s="38">
        <v>13</v>
      </c>
      <c r="B87" s="38">
        <v>118</v>
      </c>
      <c r="C87" s="90" t="s">
        <v>452</v>
      </c>
      <c r="D87" s="90">
        <v>2007</v>
      </c>
      <c r="E87" s="90" t="s">
        <v>170</v>
      </c>
      <c r="F87" s="90" t="s">
        <v>718</v>
      </c>
      <c r="G87" s="90" t="s">
        <v>719</v>
      </c>
      <c r="H87" s="90" t="s">
        <v>720</v>
      </c>
      <c r="I87" s="90" t="s">
        <v>721</v>
      </c>
    </row>
    <row r="88" spans="1:9" x14ac:dyDescent="0.25">
      <c r="B88" s="38">
        <v>116</v>
      </c>
      <c r="C88" s="90" t="s">
        <v>413</v>
      </c>
      <c r="D88" s="90">
        <v>2006</v>
      </c>
      <c r="E88" s="90" t="s">
        <v>164</v>
      </c>
      <c r="F88" s="90" t="s">
        <v>722</v>
      </c>
      <c r="G88" s="90" t="s">
        <v>213</v>
      </c>
    </row>
    <row r="89" spans="1:9" x14ac:dyDescent="0.25">
      <c r="A89" s="38" t="s">
        <v>454</v>
      </c>
    </row>
    <row r="90" spans="1:9" x14ac:dyDescent="0.25">
      <c r="A90" s="38" t="s">
        <v>723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0F3D-F848-4933-B6D5-6B15CE19785B}">
  <dimension ref="A1:I87"/>
  <sheetViews>
    <sheetView workbookViewId="0">
      <selection activeCell="A58" sqref="A1:I1048576"/>
    </sheetView>
  </sheetViews>
  <sheetFormatPr defaultRowHeight="15" x14ac:dyDescent="0.25"/>
  <cols>
    <col min="1" max="1" width="15.28515625" style="38" customWidth="1"/>
    <col min="2" max="2" width="19.28515625" style="38" bestFit="1" customWidth="1"/>
    <col min="3" max="3" width="47.5703125" style="90" bestFit="1" customWidth="1"/>
    <col min="4" max="4" width="5.42578125" style="90" bestFit="1" customWidth="1"/>
    <col min="5" max="5" width="18" style="90" bestFit="1" customWidth="1"/>
    <col min="6" max="9" width="7.140625" style="90" bestFit="1" customWidth="1"/>
  </cols>
  <sheetData>
    <row r="1" spans="1:9" x14ac:dyDescent="0.25">
      <c r="A1" s="38" t="s">
        <v>724</v>
      </c>
      <c r="B1" s="38" t="s">
        <v>725</v>
      </c>
      <c r="C1" s="90" t="s">
        <v>726</v>
      </c>
    </row>
    <row r="2" spans="1:9" x14ac:dyDescent="0.25">
      <c r="A2" s="38" t="s">
        <v>127</v>
      </c>
      <c r="B2" s="38" t="s">
        <v>128</v>
      </c>
      <c r="C2" s="90" t="s">
        <v>129</v>
      </c>
      <c r="D2" s="90" t="s">
        <v>130</v>
      </c>
      <c r="E2" s="90" t="s">
        <v>131</v>
      </c>
      <c r="F2" s="90" t="s">
        <v>132</v>
      </c>
      <c r="G2" s="90" t="s">
        <v>133</v>
      </c>
      <c r="H2" s="90" t="s">
        <v>134</v>
      </c>
      <c r="I2" s="90" t="s">
        <v>135</v>
      </c>
    </row>
    <row r="3" spans="1:9" x14ac:dyDescent="0.25">
      <c r="A3" s="38">
        <v>1</v>
      </c>
      <c r="B3" s="38">
        <v>56</v>
      </c>
      <c r="C3" s="90" t="s">
        <v>136</v>
      </c>
      <c r="D3" s="90">
        <v>2008</v>
      </c>
      <c r="E3" s="90" t="s">
        <v>137</v>
      </c>
      <c r="F3" s="90" t="s">
        <v>727</v>
      </c>
      <c r="G3" s="90" t="s">
        <v>728</v>
      </c>
      <c r="H3" s="90" t="s">
        <v>729</v>
      </c>
      <c r="I3" s="90" t="s">
        <v>141</v>
      </c>
    </row>
    <row r="4" spans="1:9" x14ac:dyDescent="0.25">
      <c r="A4" s="38">
        <v>2</v>
      </c>
      <c r="B4" s="38">
        <v>52</v>
      </c>
      <c r="C4" s="90" t="s">
        <v>158</v>
      </c>
      <c r="D4" s="90">
        <v>2008</v>
      </c>
      <c r="E4" s="90" t="s">
        <v>137</v>
      </c>
      <c r="F4" s="90" t="s">
        <v>730</v>
      </c>
      <c r="G4" s="90" t="s">
        <v>731</v>
      </c>
      <c r="H4" s="90" t="s">
        <v>732</v>
      </c>
      <c r="I4" s="90" t="s">
        <v>733</v>
      </c>
    </row>
    <row r="5" spans="1:9" x14ac:dyDescent="0.25">
      <c r="A5" s="38">
        <v>3</v>
      </c>
      <c r="B5" s="38">
        <v>64</v>
      </c>
      <c r="C5" s="90" t="s">
        <v>142</v>
      </c>
      <c r="D5" s="90">
        <v>2008</v>
      </c>
      <c r="E5" s="90" t="s">
        <v>143</v>
      </c>
      <c r="F5" s="90" t="s">
        <v>734</v>
      </c>
      <c r="G5" s="90" t="s">
        <v>735</v>
      </c>
      <c r="H5" s="90" t="s">
        <v>736</v>
      </c>
      <c r="I5" s="90" t="s">
        <v>475</v>
      </c>
    </row>
    <row r="6" spans="1:9" x14ac:dyDescent="0.25">
      <c r="A6" s="38">
        <v>4</v>
      </c>
      <c r="B6" s="38">
        <v>59</v>
      </c>
      <c r="C6" s="90" t="s">
        <v>153</v>
      </c>
      <c r="D6" s="90">
        <v>2008</v>
      </c>
      <c r="E6" s="90" t="s">
        <v>137</v>
      </c>
      <c r="F6" s="90" t="s">
        <v>737</v>
      </c>
      <c r="G6" s="90" t="s">
        <v>738</v>
      </c>
      <c r="H6" s="90" t="s">
        <v>739</v>
      </c>
      <c r="I6" s="90" t="s">
        <v>740</v>
      </c>
    </row>
    <row r="7" spans="1:9" x14ac:dyDescent="0.25">
      <c r="A7" s="38">
        <v>5</v>
      </c>
      <c r="B7" s="38">
        <v>51</v>
      </c>
      <c r="C7" s="90" t="s">
        <v>163</v>
      </c>
      <c r="D7" s="90">
        <v>2008</v>
      </c>
      <c r="E7" s="90" t="s">
        <v>164</v>
      </c>
      <c r="F7" s="90" t="s">
        <v>741</v>
      </c>
      <c r="G7" s="90" t="s">
        <v>742</v>
      </c>
      <c r="H7" s="90" t="s">
        <v>743</v>
      </c>
      <c r="I7" s="90" t="s">
        <v>744</v>
      </c>
    </row>
    <row r="8" spans="1:9" x14ac:dyDescent="0.25">
      <c r="A8" s="38">
        <v>6</v>
      </c>
      <c r="B8" s="38">
        <v>53</v>
      </c>
      <c r="C8" s="90" t="s">
        <v>175</v>
      </c>
      <c r="D8" s="90">
        <v>2008</v>
      </c>
      <c r="E8" s="90" t="s">
        <v>137</v>
      </c>
      <c r="F8" s="90" t="s">
        <v>745</v>
      </c>
      <c r="G8" s="90" t="s">
        <v>591</v>
      </c>
      <c r="H8" s="90" t="s">
        <v>746</v>
      </c>
      <c r="I8" s="90" t="s">
        <v>747</v>
      </c>
    </row>
    <row r="9" spans="1:9" x14ac:dyDescent="0.25">
      <c r="A9" s="38">
        <v>7</v>
      </c>
      <c r="B9" s="38">
        <v>62</v>
      </c>
      <c r="C9" s="90" t="s">
        <v>211</v>
      </c>
      <c r="D9" s="90">
        <v>2009</v>
      </c>
      <c r="E9" s="90" t="s">
        <v>143</v>
      </c>
      <c r="F9" s="90" t="s">
        <v>748</v>
      </c>
      <c r="G9" s="90" t="s">
        <v>351</v>
      </c>
      <c r="H9" s="90" t="s">
        <v>749</v>
      </c>
      <c r="I9" s="90" t="s">
        <v>650</v>
      </c>
    </row>
    <row r="10" spans="1:9" x14ac:dyDescent="0.25">
      <c r="A10" s="38">
        <v>8</v>
      </c>
      <c r="B10" s="38">
        <v>58</v>
      </c>
      <c r="C10" s="90" t="s">
        <v>148</v>
      </c>
      <c r="D10" s="90">
        <v>2009</v>
      </c>
      <c r="E10" s="90" t="s">
        <v>137</v>
      </c>
      <c r="F10" s="90" t="s">
        <v>750</v>
      </c>
      <c r="G10" s="90" t="s">
        <v>751</v>
      </c>
      <c r="H10" s="90" t="s">
        <v>752</v>
      </c>
      <c r="I10" s="90" t="s">
        <v>753</v>
      </c>
    </row>
    <row r="11" spans="1:9" x14ac:dyDescent="0.25">
      <c r="A11" s="38">
        <v>9</v>
      </c>
      <c r="B11" s="38">
        <v>60</v>
      </c>
      <c r="C11" s="90" t="s">
        <v>169</v>
      </c>
      <c r="D11" s="90">
        <v>2009</v>
      </c>
      <c r="E11" s="90" t="s">
        <v>170</v>
      </c>
      <c r="F11" s="90" t="s">
        <v>754</v>
      </c>
      <c r="G11" s="90" t="s">
        <v>755</v>
      </c>
      <c r="H11" s="90" t="s">
        <v>756</v>
      </c>
      <c r="I11" s="90" t="s">
        <v>757</v>
      </c>
    </row>
    <row r="12" spans="1:9" x14ac:dyDescent="0.25">
      <c r="A12" s="38">
        <v>10</v>
      </c>
      <c r="B12" s="38">
        <v>63</v>
      </c>
      <c r="C12" s="90" t="s">
        <v>198</v>
      </c>
      <c r="D12" s="90">
        <v>2008</v>
      </c>
      <c r="E12" s="90" t="s">
        <v>164</v>
      </c>
      <c r="F12" s="90" t="s">
        <v>758</v>
      </c>
      <c r="G12" s="90" t="s">
        <v>759</v>
      </c>
      <c r="H12" s="90" t="s">
        <v>760</v>
      </c>
      <c r="I12" s="90" t="s">
        <v>761</v>
      </c>
    </row>
    <row r="13" spans="1:9" x14ac:dyDescent="0.25">
      <c r="A13" s="38">
        <v>11</v>
      </c>
      <c r="B13" s="38">
        <v>61</v>
      </c>
      <c r="C13" s="90" t="s">
        <v>186</v>
      </c>
      <c r="D13" s="90">
        <v>2008</v>
      </c>
      <c r="E13" s="90" t="s">
        <v>187</v>
      </c>
      <c r="F13" s="90" t="s">
        <v>762</v>
      </c>
      <c r="G13" s="90" t="s">
        <v>763</v>
      </c>
      <c r="H13" s="90" t="s">
        <v>291</v>
      </c>
      <c r="I13" s="90" t="s">
        <v>764</v>
      </c>
    </row>
    <row r="14" spans="1:9" x14ac:dyDescent="0.25">
      <c r="A14" s="38">
        <v>12</v>
      </c>
      <c r="B14" s="38">
        <v>55</v>
      </c>
      <c r="C14" s="90" t="s">
        <v>765</v>
      </c>
      <c r="D14" s="90">
        <v>2009</v>
      </c>
      <c r="E14" s="90" t="s">
        <v>137</v>
      </c>
      <c r="F14" s="90" t="s">
        <v>766</v>
      </c>
      <c r="G14" s="90" t="s">
        <v>767</v>
      </c>
      <c r="H14" s="90" t="s">
        <v>768</v>
      </c>
      <c r="I14" s="90" t="s">
        <v>769</v>
      </c>
    </row>
    <row r="15" spans="1:9" x14ac:dyDescent="0.25">
      <c r="B15" s="38">
        <v>54</v>
      </c>
      <c r="C15" s="90" t="s">
        <v>770</v>
      </c>
      <c r="D15" s="90">
        <v>2008</v>
      </c>
      <c r="E15" s="90" t="s">
        <v>137</v>
      </c>
      <c r="F15" s="90" t="s">
        <v>213</v>
      </c>
      <c r="G15" s="90" t="s">
        <v>771</v>
      </c>
    </row>
    <row r="16" spans="1:9" x14ac:dyDescent="0.25">
      <c r="B16" s="38">
        <v>57</v>
      </c>
      <c r="C16" s="90" t="s">
        <v>507</v>
      </c>
      <c r="D16" s="90">
        <v>2008</v>
      </c>
      <c r="E16" s="90" t="s">
        <v>137</v>
      </c>
      <c r="F16" s="90" t="s">
        <v>598</v>
      </c>
      <c r="G16" s="90" t="s">
        <v>704</v>
      </c>
    </row>
    <row r="17" spans="1:9" x14ac:dyDescent="0.25">
      <c r="B17" s="38">
        <v>65</v>
      </c>
      <c r="C17" s="90" t="s">
        <v>467</v>
      </c>
      <c r="D17" s="90">
        <v>2008</v>
      </c>
      <c r="E17" s="90" t="s">
        <v>164</v>
      </c>
      <c r="F17" s="90" t="s">
        <v>598</v>
      </c>
      <c r="G17" s="90" t="s">
        <v>772</v>
      </c>
    </row>
    <row r="18" spans="1:9" x14ac:dyDescent="0.25">
      <c r="A18" s="38" t="s">
        <v>773</v>
      </c>
      <c r="B18" s="38" t="s">
        <v>725</v>
      </c>
      <c r="C18" s="90" t="s">
        <v>774</v>
      </c>
    </row>
    <row r="19" spans="1:9" x14ac:dyDescent="0.25">
      <c r="A19" s="38" t="s">
        <v>127</v>
      </c>
      <c r="B19" s="38" t="s">
        <v>128</v>
      </c>
      <c r="C19" s="90" t="s">
        <v>129</v>
      </c>
      <c r="D19" s="90" t="s">
        <v>130</v>
      </c>
      <c r="E19" s="90" t="s">
        <v>131</v>
      </c>
      <c r="F19" s="90" t="s">
        <v>132</v>
      </c>
      <c r="G19" s="90" t="s">
        <v>133</v>
      </c>
      <c r="H19" s="90" t="s">
        <v>134</v>
      </c>
      <c r="I19" s="90" t="s">
        <v>135</v>
      </c>
    </row>
    <row r="20" spans="1:9" x14ac:dyDescent="0.25">
      <c r="A20" s="38">
        <v>1</v>
      </c>
      <c r="B20" s="38">
        <v>79</v>
      </c>
      <c r="C20" s="90" t="s">
        <v>235</v>
      </c>
      <c r="D20" s="90">
        <v>2008</v>
      </c>
      <c r="E20" s="90" t="s">
        <v>137</v>
      </c>
      <c r="F20" s="90" t="s">
        <v>775</v>
      </c>
      <c r="G20" s="90" t="s">
        <v>727</v>
      </c>
      <c r="H20" s="90" t="s">
        <v>776</v>
      </c>
      <c r="I20" s="90" t="s">
        <v>141</v>
      </c>
    </row>
    <row r="21" spans="1:9" x14ac:dyDescent="0.25">
      <c r="A21" s="38">
        <v>2</v>
      </c>
      <c r="B21" s="38">
        <v>71</v>
      </c>
      <c r="C21" s="90" t="s">
        <v>270</v>
      </c>
      <c r="D21" s="90">
        <v>2008</v>
      </c>
      <c r="E21" s="90" t="s">
        <v>137</v>
      </c>
      <c r="F21" s="90" t="s">
        <v>777</v>
      </c>
      <c r="G21" s="90" t="s">
        <v>778</v>
      </c>
      <c r="H21" s="90" t="s">
        <v>779</v>
      </c>
      <c r="I21" s="90" t="s">
        <v>780</v>
      </c>
    </row>
    <row r="22" spans="1:9" x14ac:dyDescent="0.25">
      <c r="A22" s="38">
        <v>3</v>
      </c>
      <c r="B22" s="38">
        <v>91</v>
      </c>
      <c r="C22" s="90" t="s">
        <v>244</v>
      </c>
      <c r="D22" s="90">
        <v>2009</v>
      </c>
      <c r="E22" s="90" t="s">
        <v>204</v>
      </c>
      <c r="F22" s="90" t="s">
        <v>781</v>
      </c>
      <c r="G22" s="90" t="s">
        <v>782</v>
      </c>
      <c r="H22" s="90" t="s">
        <v>783</v>
      </c>
      <c r="I22" s="90" t="s">
        <v>784</v>
      </c>
    </row>
    <row r="23" spans="1:9" x14ac:dyDescent="0.25">
      <c r="A23" s="38">
        <v>4</v>
      </c>
      <c r="B23" s="38">
        <v>75</v>
      </c>
      <c r="C23" s="90" t="s">
        <v>275</v>
      </c>
      <c r="D23" s="90">
        <v>2008</v>
      </c>
      <c r="E23" s="90" t="s">
        <v>137</v>
      </c>
      <c r="F23" s="90" t="s">
        <v>785</v>
      </c>
      <c r="G23" s="90" t="s">
        <v>786</v>
      </c>
      <c r="H23" s="90" t="s">
        <v>787</v>
      </c>
      <c r="I23" s="90" t="s">
        <v>788</v>
      </c>
    </row>
    <row r="24" spans="1:9" x14ac:dyDescent="0.25">
      <c r="A24" s="38">
        <v>5</v>
      </c>
      <c r="B24" s="38">
        <v>81</v>
      </c>
      <c r="C24" s="90" t="s">
        <v>264</v>
      </c>
      <c r="D24" s="90">
        <v>2009</v>
      </c>
      <c r="E24" s="90" t="s">
        <v>265</v>
      </c>
      <c r="F24" s="90" t="s">
        <v>345</v>
      </c>
      <c r="G24" s="90" t="s">
        <v>789</v>
      </c>
      <c r="H24" s="90" t="s">
        <v>790</v>
      </c>
      <c r="I24" s="90" t="s">
        <v>791</v>
      </c>
    </row>
    <row r="25" spans="1:9" x14ac:dyDescent="0.25">
      <c r="A25" s="38">
        <v>6</v>
      </c>
      <c r="B25" s="38">
        <v>77</v>
      </c>
      <c r="C25" s="90" t="s">
        <v>592</v>
      </c>
      <c r="D25" s="90">
        <v>2009</v>
      </c>
      <c r="E25" s="90" t="s">
        <v>181</v>
      </c>
      <c r="F25" s="90" t="s">
        <v>792</v>
      </c>
      <c r="G25" s="90" t="s">
        <v>793</v>
      </c>
      <c r="H25" s="90" t="s">
        <v>794</v>
      </c>
      <c r="I25" s="90" t="s">
        <v>795</v>
      </c>
    </row>
    <row r="26" spans="1:9" x14ac:dyDescent="0.25">
      <c r="A26" s="38">
        <v>7</v>
      </c>
      <c r="B26" s="38">
        <v>92</v>
      </c>
      <c r="C26" s="90" t="s">
        <v>545</v>
      </c>
      <c r="D26" s="90">
        <v>2008</v>
      </c>
      <c r="E26" s="90" t="s">
        <v>204</v>
      </c>
      <c r="F26" s="90" t="s">
        <v>792</v>
      </c>
      <c r="G26" s="90" t="s">
        <v>796</v>
      </c>
      <c r="H26" s="90" t="s">
        <v>797</v>
      </c>
      <c r="I26" s="90" t="s">
        <v>798</v>
      </c>
    </row>
    <row r="27" spans="1:9" x14ac:dyDescent="0.25">
      <c r="A27" s="38">
        <v>8</v>
      </c>
      <c r="B27" s="38">
        <v>85</v>
      </c>
      <c r="C27" s="90" t="s">
        <v>293</v>
      </c>
      <c r="D27" s="90">
        <v>2009</v>
      </c>
      <c r="E27" s="90" t="s">
        <v>137</v>
      </c>
      <c r="F27" s="90" t="s">
        <v>799</v>
      </c>
      <c r="G27" s="90" t="s">
        <v>800</v>
      </c>
      <c r="H27" s="90" t="s">
        <v>801</v>
      </c>
      <c r="I27" s="90" t="s">
        <v>802</v>
      </c>
    </row>
    <row r="28" spans="1:9" x14ac:dyDescent="0.25">
      <c r="A28" s="38">
        <v>9</v>
      </c>
      <c r="B28" s="38">
        <v>90</v>
      </c>
      <c r="C28" s="90" t="s">
        <v>578</v>
      </c>
      <c r="D28" s="90">
        <v>2009</v>
      </c>
      <c r="E28" s="90" t="s">
        <v>137</v>
      </c>
      <c r="F28" s="90" t="s">
        <v>803</v>
      </c>
      <c r="G28" s="90" t="s">
        <v>804</v>
      </c>
      <c r="H28" s="90" t="s">
        <v>805</v>
      </c>
      <c r="I28" s="90" t="s">
        <v>806</v>
      </c>
    </row>
    <row r="29" spans="1:9" x14ac:dyDescent="0.25">
      <c r="B29" s="38">
        <v>72</v>
      </c>
      <c r="C29" s="90" t="s">
        <v>284</v>
      </c>
      <c r="D29" s="90">
        <v>2008</v>
      </c>
      <c r="E29" s="90" t="s">
        <v>137</v>
      </c>
      <c r="F29" s="90" t="s">
        <v>598</v>
      </c>
      <c r="G29" s="90" t="s">
        <v>807</v>
      </c>
    </row>
    <row r="30" spans="1:9" x14ac:dyDescent="0.25">
      <c r="B30" s="38">
        <v>73</v>
      </c>
      <c r="C30" s="90" t="s">
        <v>307</v>
      </c>
      <c r="D30" s="90">
        <v>2008</v>
      </c>
      <c r="E30" s="90" t="s">
        <v>170</v>
      </c>
      <c r="F30" s="90" t="s">
        <v>210</v>
      </c>
    </row>
    <row r="31" spans="1:9" x14ac:dyDescent="0.25">
      <c r="B31" s="38">
        <v>74</v>
      </c>
      <c r="C31" s="90" t="s">
        <v>216</v>
      </c>
      <c r="D31" s="90">
        <v>2008</v>
      </c>
      <c r="E31" s="90" t="s">
        <v>170</v>
      </c>
      <c r="F31" s="90" t="s">
        <v>598</v>
      </c>
      <c r="G31" s="90" t="s">
        <v>808</v>
      </c>
    </row>
    <row r="32" spans="1:9" x14ac:dyDescent="0.25">
      <c r="B32" s="38">
        <v>76</v>
      </c>
      <c r="C32" s="90" t="s">
        <v>254</v>
      </c>
      <c r="D32" s="90">
        <v>2008</v>
      </c>
      <c r="E32" s="90" t="s">
        <v>143</v>
      </c>
      <c r="F32" s="90" t="s">
        <v>210</v>
      </c>
    </row>
    <row r="33" spans="1:9" x14ac:dyDescent="0.25">
      <c r="B33" s="38">
        <v>78</v>
      </c>
      <c r="C33" s="90" t="s">
        <v>249</v>
      </c>
      <c r="D33" s="90">
        <v>2008</v>
      </c>
      <c r="E33" s="90" t="s">
        <v>143</v>
      </c>
      <c r="F33" s="90" t="s">
        <v>598</v>
      </c>
      <c r="G33" s="90" t="s">
        <v>809</v>
      </c>
    </row>
    <row r="34" spans="1:9" x14ac:dyDescent="0.25">
      <c r="B34" s="38">
        <v>80</v>
      </c>
      <c r="C34" s="90" t="s">
        <v>311</v>
      </c>
      <c r="D34" s="90">
        <v>2009</v>
      </c>
      <c r="E34" s="90" t="s">
        <v>204</v>
      </c>
      <c r="F34" s="90" t="s">
        <v>598</v>
      </c>
      <c r="G34" s="90" t="s">
        <v>810</v>
      </c>
    </row>
    <row r="35" spans="1:9" x14ac:dyDescent="0.25">
      <c r="B35" s="38">
        <v>82</v>
      </c>
      <c r="C35" s="90" t="s">
        <v>298</v>
      </c>
      <c r="D35" s="90">
        <v>2009</v>
      </c>
      <c r="E35" s="90" t="s">
        <v>137</v>
      </c>
      <c r="F35" s="90" t="s">
        <v>210</v>
      </c>
    </row>
    <row r="36" spans="1:9" x14ac:dyDescent="0.25">
      <c r="B36" s="38">
        <v>83</v>
      </c>
      <c r="C36" s="90" t="s">
        <v>259</v>
      </c>
      <c r="D36" s="90">
        <v>2009</v>
      </c>
      <c r="E36" s="90" t="s">
        <v>137</v>
      </c>
      <c r="F36" s="90" t="s">
        <v>598</v>
      </c>
      <c r="G36" s="90" t="s">
        <v>811</v>
      </c>
    </row>
    <row r="37" spans="1:9" x14ac:dyDescent="0.25">
      <c r="B37" s="38">
        <v>84</v>
      </c>
      <c r="C37" s="90" t="s">
        <v>230</v>
      </c>
      <c r="D37" s="90">
        <v>2009</v>
      </c>
      <c r="E37" s="90" t="s">
        <v>164</v>
      </c>
      <c r="F37" s="90" t="s">
        <v>598</v>
      </c>
      <c r="G37" s="90" t="s">
        <v>812</v>
      </c>
    </row>
    <row r="38" spans="1:9" x14ac:dyDescent="0.25">
      <c r="B38" s="38">
        <v>86</v>
      </c>
      <c r="C38" s="90" t="s">
        <v>240</v>
      </c>
      <c r="D38" s="90">
        <v>2008</v>
      </c>
      <c r="E38" s="90" t="s">
        <v>170</v>
      </c>
      <c r="F38" s="90" t="s">
        <v>598</v>
      </c>
      <c r="G38" s="90" t="s">
        <v>598</v>
      </c>
    </row>
    <row r="39" spans="1:9" x14ac:dyDescent="0.25">
      <c r="B39" s="38">
        <v>87</v>
      </c>
      <c r="C39" s="90" t="s">
        <v>280</v>
      </c>
      <c r="D39" s="90">
        <v>2009</v>
      </c>
      <c r="E39" s="90" t="s">
        <v>137</v>
      </c>
      <c r="F39" s="90" t="s">
        <v>813</v>
      </c>
      <c r="G39" s="90" t="s">
        <v>598</v>
      </c>
    </row>
    <row r="40" spans="1:9" x14ac:dyDescent="0.25">
      <c r="B40" s="38">
        <v>88</v>
      </c>
      <c r="C40" s="90" t="s">
        <v>289</v>
      </c>
      <c r="D40" s="90">
        <v>2008</v>
      </c>
      <c r="E40" s="90" t="s">
        <v>143</v>
      </c>
      <c r="F40" s="90" t="s">
        <v>598</v>
      </c>
      <c r="G40" s="90" t="s">
        <v>814</v>
      </c>
    </row>
    <row r="41" spans="1:9" x14ac:dyDescent="0.25">
      <c r="B41" s="38">
        <v>89</v>
      </c>
      <c r="C41" s="90" t="s">
        <v>225</v>
      </c>
      <c r="D41" s="90">
        <v>2008</v>
      </c>
      <c r="E41" s="90" t="s">
        <v>137</v>
      </c>
      <c r="F41" s="90" t="s">
        <v>815</v>
      </c>
      <c r="G41" s="90" t="s">
        <v>213</v>
      </c>
    </row>
    <row r="42" spans="1:9" x14ac:dyDescent="0.25">
      <c r="B42" s="38">
        <v>93</v>
      </c>
      <c r="C42" s="90" t="s">
        <v>220</v>
      </c>
      <c r="D42" s="90">
        <v>2008</v>
      </c>
      <c r="E42" s="90" t="s">
        <v>143</v>
      </c>
      <c r="F42" s="90" t="s">
        <v>598</v>
      </c>
      <c r="G42" s="90" t="s">
        <v>816</v>
      </c>
    </row>
    <row r="43" spans="1:9" x14ac:dyDescent="0.25">
      <c r="A43" s="38" t="s">
        <v>817</v>
      </c>
      <c r="B43" s="38" t="s">
        <v>725</v>
      </c>
      <c r="C43" s="90" t="s">
        <v>818</v>
      </c>
    </row>
    <row r="44" spans="1:9" x14ac:dyDescent="0.25">
      <c r="A44" s="38" t="s">
        <v>127</v>
      </c>
      <c r="B44" s="38" t="s">
        <v>128</v>
      </c>
      <c r="C44" s="90" t="s">
        <v>129</v>
      </c>
      <c r="D44" s="90" t="s">
        <v>130</v>
      </c>
      <c r="E44" s="90" t="s">
        <v>131</v>
      </c>
      <c r="F44" s="90" t="s">
        <v>132</v>
      </c>
      <c r="G44" s="90" t="s">
        <v>133</v>
      </c>
      <c r="H44" s="90" t="s">
        <v>134</v>
      </c>
      <c r="I44" s="90" t="s">
        <v>135</v>
      </c>
    </row>
    <row r="45" spans="1:9" x14ac:dyDescent="0.25">
      <c r="A45" s="38">
        <v>1</v>
      </c>
      <c r="B45" s="38">
        <v>103</v>
      </c>
      <c r="C45" s="90" t="s">
        <v>390</v>
      </c>
      <c r="D45" s="90">
        <v>2006</v>
      </c>
      <c r="E45" s="90" t="s">
        <v>164</v>
      </c>
      <c r="F45" s="90" t="s">
        <v>819</v>
      </c>
      <c r="G45" s="90" t="s">
        <v>820</v>
      </c>
      <c r="H45" s="90" t="s">
        <v>821</v>
      </c>
      <c r="I45" s="90" t="s">
        <v>141</v>
      </c>
    </row>
    <row r="46" spans="1:9" x14ac:dyDescent="0.25">
      <c r="A46" s="38">
        <v>2</v>
      </c>
      <c r="B46" s="38">
        <v>112</v>
      </c>
      <c r="C46" s="90" t="s">
        <v>381</v>
      </c>
      <c r="D46" s="90">
        <v>2006</v>
      </c>
      <c r="E46" s="90" t="s">
        <v>204</v>
      </c>
      <c r="F46" s="90" t="s">
        <v>822</v>
      </c>
      <c r="G46" s="90" t="s">
        <v>823</v>
      </c>
      <c r="H46" s="90" t="s">
        <v>824</v>
      </c>
      <c r="I46" s="90" t="s">
        <v>825</v>
      </c>
    </row>
    <row r="47" spans="1:9" x14ac:dyDescent="0.25">
      <c r="A47" s="38">
        <v>3</v>
      </c>
      <c r="B47" s="38">
        <v>108</v>
      </c>
      <c r="C47" s="90" t="s">
        <v>315</v>
      </c>
      <c r="D47" s="90">
        <v>2006</v>
      </c>
      <c r="E47" s="90" t="s">
        <v>265</v>
      </c>
      <c r="F47" s="90" t="s">
        <v>826</v>
      </c>
      <c r="G47" s="90" t="s">
        <v>827</v>
      </c>
      <c r="H47" s="90" t="s">
        <v>828</v>
      </c>
      <c r="I47" s="90" t="s">
        <v>829</v>
      </c>
    </row>
    <row r="48" spans="1:9" x14ac:dyDescent="0.25">
      <c r="A48" s="38">
        <v>4</v>
      </c>
      <c r="B48" s="38">
        <v>101</v>
      </c>
      <c r="C48" s="90" t="s">
        <v>319</v>
      </c>
      <c r="D48" s="90">
        <v>2006</v>
      </c>
      <c r="E48" s="90" t="s">
        <v>137</v>
      </c>
      <c r="F48" s="90" t="s">
        <v>830</v>
      </c>
      <c r="G48" s="90" t="s">
        <v>831</v>
      </c>
      <c r="H48" s="90" t="s">
        <v>832</v>
      </c>
      <c r="I48" s="90" t="s">
        <v>833</v>
      </c>
    </row>
    <row r="49" spans="1:9" x14ac:dyDescent="0.25">
      <c r="A49" s="38">
        <v>5</v>
      </c>
      <c r="B49" s="38">
        <v>109</v>
      </c>
      <c r="C49" s="90" t="s">
        <v>324</v>
      </c>
      <c r="D49" s="90">
        <v>2006</v>
      </c>
      <c r="E49" s="90" t="s">
        <v>265</v>
      </c>
      <c r="F49" s="90" t="s">
        <v>834</v>
      </c>
      <c r="G49" s="90" t="s">
        <v>835</v>
      </c>
      <c r="H49" s="90" t="s">
        <v>836</v>
      </c>
      <c r="I49" s="90" t="s">
        <v>348</v>
      </c>
    </row>
    <row r="50" spans="1:9" x14ac:dyDescent="0.25">
      <c r="A50" s="38">
        <v>6</v>
      </c>
      <c r="B50" s="38">
        <v>114</v>
      </c>
      <c r="C50" s="90" t="s">
        <v>354</v>
      </c>
      <c r="D50" s="90">
        <v>2007</v>
      </c>
      <c r="E50" s="90" t="s">
        <v>137</v>
      </c>
      <c r="F50" s="90" t="s">
        <v>837</v>
      </c>
      <c r="G50" s="90" t="s">
        <v>838</v>
      </c>
      <c r="H50" s="90" t="s">
        <v>839</v>
      </c>
      <c r="I50" s="90" t="s">
        <v>152</v>
      </c>
    </row>
    <row r="51" spans="1:9" x14ac:dyDescent="0.25">
      <c r="A51" s="38">
        <v>7</v>
      </c>
      <c r="B51" s="38">
        <v>111</v>
      </c>
      <c r="C51" s="90" t="s">
        <v>344</v>
      </c>
      <c r="D51" s="90">
        <v>2007</v>
      </c>
      <c r="E51" s="90" t="s">
        <v>143</v>
      </c>
      <c r="F51" s="90" t="s">
        <v>840</v>
      </c>
      <c r="G51" s="90" t="s">
        <v>841</v>
      </c>
      <c r="H51" s="90" t="s">
        <v>842</v>
      </c>
      <c r="I51" s="90" t="s">
        <v>843</v>
      </c>
    </row>
    <row r="52" spans="1:9" x14ac:dyDescent="0.25">
      <c r="A52" s="38">
        <v>8</v>
      </c>
      <c r="B52" s="38">
        <v>115</v>
      </c>
      <c r="C52" s="90" t="s">
        <v>359</v>
      </c>
      <c r="D52" s="90">
        <v>2007</v>
      </c>
      <c r="E52" s="90" t="s">
        <v>360</v>
      </c>
      <c r="F52" s="90" t="s">
        <v>844</v>
      </c>
      <c r="G52" s="90" t="s">
        <v>845</v>
      </c>
      <c r="H52" s="90" t="s">
        <v>846</v>
      </c>
      <c r="I52" s="90" t="s">
        <v>847</v>
      </c>
    </row>
    <row r="53" spans="1:9" x14ac:dyDescent="0.25">
      <c r="A53" s="38">
        <v>9</v>
      </c>
      <c r="B53" s="38">
        <v>106</v>
      </c>
      <c r="C53" s="90" t="s">
        <v>391</v>
      </c>
      <c r="D53" s="90">
        <v>2006</v>
      </c>
      <c r="E53" s="90" t="s">
        <v>164</v>
      </c>
      <c r="F53" s="90" t="s">
        <v>395</v>
      </c>
      <c r="G53" s="90" t="s">
        <v>848</v>
      </c>
      <c r="H53" s="90" t="s">
        <v>849</v>
      </c>
      <c r="I53" s="90" t="s">
        <v>850</v>
      </c>
    </row>
    <row r="54" spans="1:9" x14ac:dyDescent="0.25">
      <c r="A54" s="38">
        <v>10</v>
      </c>
      <c r="B54" s="38">
        <v>110</v>
      </c>
      <c r="C54" s="90" t="s">
        <v>334</v>
      </c>
      <c r="D54" s="90">
        <v>2006</v>
      </c>
      <c r="E54" s="90" t="s">
        <v>143</v>
      </c>
      <c r="F54" s="90" t="s">
        <v>851</v>
      </c>
      <c r="G54" s="90" t="s">
        <v>852</v>
      </c>
      <c r="H54" s="90" t="s">
        <v>853</v>
      </c>
      <c r="I54" s="90" t="s">
        <v>854</v>
      </c>
    </row>
    <row r="55" spans="1:9" x14ac:dyDescent="0.25">
      <c r="A55" s="38">
        <v>11</v>
      </c>
      <c r="B55" s="38">
        <v>99</v>
      </c>
      <c r="C55" s="90" t="s">
        <v>377</v>
      </c>
      <c r="D55" s="90">
        <v>2007</v>
      </c>
      <c r="E55" s="90" t="s">
        <v>143</v>
      </c>
      <c r="F55" s="90" t="s">
        <v>855</v>
      </c>
      <c r="G55" s="90" t="s">
        <v>856</v>
      </c>
      <c r="H55" s="90" t="s">
        <v>857</v>
      </c>
      <c r="I55" s="90" t="s">
        <v>858</v>
      </c>
    </row>
    <row r="56" spans="1:9" x14ac:dyDescent="0.25">
      <c r="A56" s="38">
        <v>12</v>
      </c>
      <c r="B56" s="38">
        <v>116</v>
      </c>
      <c r="C56" s="90" t="s">
        <v>349</v>
      </c>
      <c r="D56" s="90">
        <v>2006</v>
      </c>
      <c r="E56" s="90" t="s">
        <v>265</v>
      </c>
      <c r="F56" s="90" t="s">
        <v>859</v>
      </c>
      <c r="G56" s="90" t="s">
        <v>860</v>
      </c>
      <c r="H56" s="90" t="s">
        <v>861</v>
      </c>
      <c r="I56" s="90" t="s">
        <v>862</v>
      </c>
    </row>
    <row r="57" spans="1:9" x14ac:dyDescent="0.25">
      <c r="A57" s="38">
        <v>13</v>
      </c>
      <c r="B57" s="38">
        <v>113</v>
      </c>
      <c r="C57" s="90" t="s">
        <v>372</v>
      </c>
      <c r="D57" s="90">
        <v>2007</v>
      </c>
      <c r="E57" s="90" t="s">
        <v>265</v>
      </c>
      <c r="F57" s="90" t="s">
        <v>863</v>
      </c>
      <c r="G57" s="90" t="s">
        <v>218</v>
      </c>
      <c r="H57" s="90" t="s">
        <v>864</v>
      </c>
      <c r="I57" s="90" t="s">
        <v>865</v>
      </c>
    </row>
    <row r="58" spans="1:9" x14ac:dyDescent="0.25">
      <c r="A58" s="38">
        <v>14</v>
      </c>
      <c r="B58" s="38">
        <v>102</v>
      </c>
      <c r="C58" s="90" t="s">
        <v>368</v>
      </c>
      <c r="D58" s="90">
        <v>2007</v>
      </c>
      <c r="E58" s="90" t="s">
        <v>143</v>
      </c>
      <c r="F58" s="90" t="s">
        <v>866</v>
      </c>
      <c r="G58" s="90" t="s">
        <v>867</v>
      </c>
      <c r="H58" s="90" t="s">
        <v>868</v>
      </c>
      <c r="I58" s="90" t="s">
        <v>869</v>
      </c>
    </row>
    <row r="59" spans="1:9" x14ac:dyDescent="0.25">
      <c r="A59" s="38">
        <v>15</v>
      </c>
      <c r="B59" s="38">
        <v>97</v>
      </c>
      <c r="C59" s="90" t="s">
        <v>339</v>
      </c>
      <c r="D59" s="90">
        <v>2007</v>
      </c>
      <c r="E59" s="90" t="s">
        <v>204</v>
      </c>
      <c r="F59" s="90" t="s">
        <v>870</v>
      </c>
      <c r="G59" s="90" t="s">
        <v>871</v>
      </c>
      <c r="H59" s="90" t="s">
        <v>872</v>
      </c>
      <c r="I59" s="90" t="s">
        <v>873</v>
      </c>
    </row>
    <row r="60" spans="1:9" x14ac:dyDescent="0.25">
      <c r="A60" s="38">
        <v>16</v>
      </c>
      <c r="B60" s="38">
        <v>104</v>
      </c>
      <c r="C60" s="90" t="s">
        <v>387</v>
      </c>
      <c r="D60" s="90">
        <v>2006</v>
      </c>
      <c r="E60" s="90" t="s">
        <v>164</v>
      </c>
      <c r="F60" s="90" t="s">
        <v>874</v>
      </c>
      <c r="G60" s="90" t="s">
        <v>875</v>
      </c>
      <c r="H60" s="90" t="s">
        <v>876</v>
      </c>
      <c r="I60" s="90" t="s">
        <v>877</v>
      </c>
    </row>
    <row r="61" spans="1:9" x14ac:dyDescent="0.25">
      <c r="B61" s="38">
        <v>96</v>
      </c>
      <c r="C61" s="90" t="s">
        <v>383</v>
      </c>
      <c r="D61" s="90">
        <v>2007</v>
      </c>
      <c r="E61" s="90" t="s">
        <v>137</v>
      </c>
      <c r="F61" s="90" t="s">
        <v>878</v>
      </c>
      <c r="G61" s="90" t="s">
        <v>213</v>
      </c>
    </row>
    <row r="62" spans="1:9" x14ac:dyDescent="0.25">
      <c r="B62" s="38">
        <v>98</v>
      </c>
      <c r="C62" s="90" t="s">
        <v>382</v>
      </c>
      <c r="D62" s="90">
        <v>2006</v>
      </c>
      <c r="E62" s="90" t="s">
        <v>164</v>
      </c>
      <c r="F62" s="90" t="s">
        <v>879</v>
      </c>
      <c r="G62" s="90" t="s">
        <v>213</v>
      </c>
    </row>
    <row r="63" spans="1:9" x14ac:dyDescent="0.25">
      <c r="B63" s="38">
        <v>100</v>
      </c>
      <c r="C63" s="90" t="s">
        <v>388</v>
      </c>
      <c r="D63" s="90">
        <v>2007</v>
      </c>
      <c r="E63" s="90" t="s">
        <v>137</v>
      </c>
      <c r="F63" s="90" t="s">
        <v>880</v>
      </c>
      <c r="G63" s="90" t="s">
        <v>213</v>
      </c>
    </row>
    <row r="64" spans="1:9" x14ac:dyDescent="0.25">
      <c r="B64" s="38">
        <v>105</v>
      </c>
      <c r="C64" s="90" t="s">
        <v>385</v>
      </c>
      <c r="D64" s="90">
        <v>2007</v>
      </c>
      <c r="E64" s="90" t="s">
        <v>137</v>
      </c>
      <c r="F64" s="90" t="s">
        <v>881</v>
      </c>
      <c r="G64" s="90" t="s">
        <v>213</v>
      </c>
    </row>
    <row r="65" spans="1:9" x14ac:dyDescent="0.25">
      <c r="B65" s="38">
        <v>107</v>
      </c>
      <c r="C65" s="90" t="s">
        <v>364</v>
      </c>
      <c r="D65" s="90">
        <v>2007</v>
      </c>
      <c r="E65" s="90" t="s">
        <v>360</v>
      </c>
      <c r="F65" s="90" t="s">
        <v>882</v>
      </c>
      <c r="G65" s="90" t="s">
        <v>213</v>
      </c>
    </row>
    <row r="66" spans="1:9" x14ac:dyDescent="0.25">
      <c r="A66" s="38" t="s">
        <v>883</v>
      </c>
      <c r="B66" s="38" t="s">
        <v>725</v>
      </c>
      <c r="C66" s="90" t="s">
        <v>884</v>
      </c>
    </row>
    <row r="67" spans="1:9" x14ac:dyDescent="0.25">
      <c r="A67" s="38" t="s">
        <v>127</v>
      </c>
      <c r="B67" s="38" t="s">
        <v>128</v>
      </c>
      <c r="C67" s="90" t="s">
        <v>129</v>
      </c>
      <c r="D67" s="90" t="s">
        <v>130</v>
      </c>
      <c r="E67" s="90" t="s">
        <v>131</v>
      </c>
      <c r="F67" s="90" t="s">
        <v>132</v>
      </c>
      <c r="G67" s="90" t="s">
        <v>133</v>
      </c>
      <c r="H67" s="90" t="s">
        <v>134</v>
      </c>
      <c r="I67" s="90" t="s">
        <v>135</v>
      </c>
    </row>
    <row r="68" spans="1:9" x14ac:dyDescent="0.25">
      <c r="A68" s="38">
        <v>1</v>
      </c>
      <c r="B68" s="38">
        <v>127</v>
      </c>
      <c r="C68" s="90" t="s">
        <v>394</v>
      </c>
      <c r="D68" s="90">
        <v>2006</v>
      </c>
      <c r="E68" s="90" t="s">
        <v>137</v>
      </c>
      <c r="F68" s="90" t="s">
        <v>885</v>
      </c>
      <c r="G68" s="90" t="s">
        <v>886</v>
      </c>
      <c r="H68" s="90" t="s">
        <v>887</v>
      </c>
      <c r="I68" s="90" t="s">
        <v>141</v>
      </c>
    </row>
    <row r="69" spans="1:9" x14ac:dyDescent="0.25">
      <c r="A69" s="38">
        <v>2</v>
      </c>
      <c r="B69" s="38">
        <v>123</v>
      </c>
      <c r="C69" s="90" t="s">
        <v>448</v>
      </c>
      <c r="D69" s="90">
        <v>2006</v>
      </c>
      <c r="E69" s="90" t="s">
        <v>204</v>
      </c>
      <c r="F69" s="90" t="s">
        <v>888</v>
      </c>
      <c r="G69" s="90" t="s">
        <v>889</v>
      </c>
      <c r="H69" s="90" t="s">
        <v>890</v>
      </c>
      <c r="I69" s="90" t="s">
        <v>891</v>
      </c>
    </row>
    <row r="70" spans="1:9" x14ac:dyDescent="0.25">
      <c r="A70" s="38">
        <v>3</v>
      </c>
      <c r="B70" s="38">
        <v>135</v>
      </c>
      <c r="C70" s="90" t="s">
        <v>408</v>
      </c>
      <c r="D70" s="90">
        <v>2007</v>
      </c>
      <c r="E70" s="90" t="s">
        <v>204</v>
      </c>
      <c r="F70" s="90" t="s">
        <v>892</v>
      </c>
      <c r="G70" s="90" t="s">
        <v>893</v>
      </c>
      <c r="H70" s="90" t="s">
        <v>894</v>
      </c>
      <c r="I70" s="90" t="s">
        <v>895</v>
      </c>
    </row>
    <row r="71" spans="1:9" x14ac:dyDescent="0.25">
      <c r="A71" s="38">
        <v>4</v>
      </c>
      <c r="B71" s="38">
        <v>126</v>
      </c>
      <c r="C71" s="90" t="s">
        <v>418</v>
      </c>
      <c r="D71" s="90">
        <v>2007</v>
      </c>
      <c r="E71" s="90" t="s">
        <v>143</v>
      </c>
      <c r="F71" s="90" t="s">
        <v>896</v>
      </c>
      <c r="G71" s="90" t="s">
        <v>815</v>
      </c>
      <c r="H71" s="90" t="s">
        <v>897</v>
      </c>
      <c r="I71" s="90" t="s">
        <v>898</v>
      </c>
    </row>
    <row r="72" spans="1:9" x14ac:dyDescent="0.25">
      <c r="A72" s="38">
        <v>5</v>
      </c>
      <c r="B72" s="38">
        <v>134</v>
      </c>
      <c r="C72" s="90" t="s">
        <v>423</v>
      </c>
      <c r="D72" s="90">
        <v>2007</v>
      </c>
      <c r="E72" s="90" t="s">
        <v>424</v>
      </c>
      <c r="F72" s="90" t="s">
        <v>899</v>
      </c>
      <c r="G72" s="90" t="s">
        <v>900</v>
      </c>
      <c r="H72" s="90" t="s">
        <v>901</v>
      </c>
      <c r="I72" s="90" t="s">
        <v>902</v>
      </c>
    </row>
    <row r="73" spans="1:9" x14ac:dyDescent="0.25">
      <c r="A73" s="38">
        <v>6</v>
      </c>
      <c r="B73" s="38">
        <v>128</v>
      </c>
      <c r="C73" s="90" t="s">
        <v>438</v>
      </c>
      <c r="D73" s="90">
        <v>2006</v>
      </c>
      <c r="E73" s="90" t="s">
        <v>170</v>
      </c>
      <c r="F73" s="90" t="s">
        <v>903</v>
      </c>
      <c r="G73" s="90" t="s">
        <v>904</v>
      </c>
      <c r="H73" s="90" t="s">
        <v>905</v>
      </c>
      <c r="I73" s="90" t="s">
        <v>906</v>
      </c>
    </row>
    <row r="74" spans="1:9" x14ac:dyDescent="0.25">
      <c r="A74" s="38">
        <v>7</v>
      </c>
      <c r="B74" s="38">
        <v>139</v>
      </c>
      <c r="C74" s="90" t="s">
        <v>428</v>
      </c>
      <c r="D74" s="90">
        <v>2007</v>
      </c>
      <c r="E74" s="90" t="s">
        <v>137</v>
      </c>
      <c r="F74" s="90" t="s">
        <v>907</v>
      </c>
      <c r="G74" s="90" t="s">
        <v>908</v>
      </c>
      <c r="H74" s="90" t="s">
        <v>909</v>
      </c>
      <c r="I74" s="90" t="s">
        <v>910</v>
      </c>
    </row>
    <row r="75" spans="1:9" x14ac:dyDescent="0.25">
      <c r="A75" s="38">
        <v>8</v>
      </c>
      <c r="B75" s="38">
        <v>132</v>
      </c>
      <c r="C75" s="90" t="s">
        <v>450</v>
      </c>
      <c r="D75" s="90">
        <v>2007</v>
      </c>
      <c r="E75" s="90" t="s">
        <v>170</v>
      </c>
      <c r="F75" s="90" t="s">
        <v>911</v>
      </c>
      <c r="G75" s="90" t="s">
        <v>912</v>
      </c>
      <c r="H75" s="90" t="s">
        <v>913</v>
      </c>
      <c r="I75" s="90" t="s">
        <v>914</v>
      </c>
    </row>
    <row r="76" spans="1:9" x14ac:dyDescent="0.25">
      <c r="A76" s="38">
        <v>9</v>
      </c>
      <c r="B76" s="38">
        <v>125</v>
      </c>
      <c r="C76" s="90" t="s">
        <v>915</v>
      </c>
      <c r="D76" s="90">
        <v>2007</v>
      </c>
      <c r="E76" s="90" t="s">
        <v>137</v>
      </c>
      <c r="F76" s="90" t="s">
        <v>916</v>
      </c>
      <c r="G76" s="90" t="s">
        <v>917</v>
      </c>
      <c r="H76" s="90" t="s">
        <v>918</v>
      </c>
      <c r="I76" s="90" t="s">
        <v>919</v>
      </c>
    </row>
    <row r="77" spans="1:9" x14ac:dyDescent="0.25">
      <c r="A77" s="38">
        <v>10</v>
      </c>
      <c r="B77" s="38">
        <v>129</v>
      </c>
      <c r="C77" s="90" t="s">
        <v>433</v>
      </c>
      <c r="D77" s="90">
        <v>2006</v>
      </c>
      <c r="E77" s="90" t="s">
        <v>143</v>
      </c>
      <c r="F77" s="90" t="s">
        <v>837</v>
      </c>
      <c r="G77" s="90" t="s">
        <v>731</v>
      </c>
      <c r="H77" s="90" t="s">
        <v>920</v>
      </c>
      <c r="I77" s="90" t="s">
        <v>921</v>
      </c>
    </row>
    <row r="78" spans="1:9" x14ac:dyDescent="0.25">
      <c r="A78" s="38">
        <v>11</v>
      </c>
      <c r="B78" s="38">
        <v>138</v>
      </c>
      <c r="C78" s="90" t="s">
        <v>922</v>
      </c>
      <c r="D78" s="90">
        <v>2006</v>
      </c>
      <c r="E78" s="90" t="s">
        <v>170</v>
      </c>
      <c r="F78" s="90" t="s">
        <v>923</v>
      </c>
      <c r="G78" s="90" t="s">
        <v>924</v>
      </c>
      <c r="H78" s="90" t="s">
        <v>925</v>
      </c>
      <c r="I78" s="90" t="s">
        <v>926</v>
      </c>
    </row>
    <row r="79" spans="1:9" x14ac:dyDescent="0.25">
      <c r="A79" s="38">
        <v>12</v>
      </c>
      <c r="B79" s="38">
        <v>133</v>
      </c>
      <c r="C79" s="90" t="s">
        <v>443</v>
      </c>
      <c r="D79" s="90">
        <v>2007</v>
      </c>
      <c r="E79" s="90" t="s">
        <v>137</v>
      </c>
      <c r="F79" s="90" t="s">
        <v>927</v>
      </c>
      <c r="G79" s="90" t="s">
        <v>928</v>
      </c>
      <c r="H79" s="90" t="s">
        <v>929</v>
      </c>
      <c r="I79" s="90" t="s">
        <v>930</v>
      </c>
    </row>
    <row r="80" spans="1:9" x14ac:dyDescent="0.25">
      <c r="A80" s="38">
        <v>13</v>
      </c>
      <c r="B80" s="38">
        <v>130</v>
      </c>
      <c r="C80" s="90" t="s">
        <v>931</v>
      </c>
      <c r="D80" s="90">
        <v>2007</v>
      </c>
      <c r="E80" s="90" t="s">
        <v>137</v>
      </c>
      <c r="F80" s="90" t="s">
        <v>786</v>
      </c>
      <c r="G80" s="90" t="s">
        <v>932</v>
      </c>
      <c r="H80" s="90" t="s">
        <v>933</v>
      </c>
      <c r="I80" s="90" t="s">
        <v>934</v>
      </c>
    </row>
    <row r="81" spans="1:9" x14ac:dyDescent="0.25">
      <c r="A81" s="38">
        <v>14</v>
      </c>
      <c r="B81" s="38">
        <v>122</v>
      </c>
      <c r="C81" s="90" t="s">
        <v>452</v>
      </c>
      <c r="D81" s="90">
        <v>2007</v>
      </c>
      <c r="E81" s="90" t="s">
        <v>170</v>
      </c>
      <c r="F81" s="90" t="s">
        <v>935</v>
      </c>
      <c r="G81" s="90" t="s">
        <v>936</v>
      </c>
      <c r="H81" s="90" t="s">
        <v>937</v>
      </c>
      <c r="I81" s="90" t="s">
        <v>938</v>
      </c>
    </row>
    <row r="82" spans="1:9" x14ac:dyDescent="0.25">
      <c r="A82" s="38">
        <v>15</v>
      </c>
      <c r="B82" s="38">
        <v>136</v>
      </c>
      <c r="C82" s="90" t="s">
        <v>939</v>
      </c>
      <c r="D82" s="90">
        <v>2007</v>
      </c>
      <c r="E82" s="90" t="s">
        <v>137</v>
      </c>
      <c r="F82" s="90" t="s">
        <v>940</v>
      </c>
      <c r="G82" s="90" t="s">
        <v>941</v>
      </c>
      <c r="H82" s="90" t="s">
        <v>942</v>
      </c>
      <c r="I82" s="90" t="s">
        <v>943</v>
      </c>
    </row>
    <row r="83" spans="1:9" x14ac:dyDescent="0.25">
      <c r="B83" s="38">
        <v>121</v>
      </c>
      <c r="C83" s="90" t="s">
        <v>403</v>
      </c>
      <c r="D83" s="90">
        <v>2006</v>
      </c>
      <c r="E83" s="90" t="s">
        <v>137</v>
      </c>
      <c r="F83" s="90" t="s">
        <v>944</v>
      </c>
      <c r="G83" s="90" t="s">
        <v>213</v>
      </c>
    </row>
    <row r="84" spans="1:9" x14ac:dyDescent="0.25">
      <c r="B84" s="38">
        <v>124</v>
      </c>
      <c r="C84" s="90" t="s">
        <v>398</v>
      </c>
      <c r="D84" s="90">
        <v>2007</v>
      </c>
      <c r="E84" s="90" t="s">
        <v>204</v>
      </c>
      <c r="F84" s="90" t="s">
        <v>945</v>
      </c>
      <c r="G84" s="90" t="s">
        <v>213</v>
      </c>
    </row>
    <row r="85" spans="1:9" x14ac:dyDescent="0.25">
      <c r="B85" s="38">
        <v>131</v>
      </c>
      <c r="C85" s="90" t="s">
        <v>413</v>
      </c>
      <c r="D85" s="90">
        <v>2006</v>
      </c>
      <c r="E85" s="90" t="s">
        <v>164</v>
      </c>
      <c r="F85" s="90" t="s">
        <v>213</v>
      </c>
      <c r="G85" s="90" t="s">
        <v>210</v>
      </c>
    </row>
    <row r="86" spans="1:9" x14ac:dyDescent="0.25">
      <c r="B86" s="38">
        <v>137</v>
      </c>
      <c r="C86" s="90" t="s">
        <v>946</v>
      </c>
      <c r="D86" s="90">
        <v>2007</v>
      </c>
      <c r="E86" s="90" t="s">
        <v>137</v>
      </c>
      <c r="F86" s="90" t="s">
        <v>210</v>
      </c>
    </row>
    <row r="87" spans="1:9" x14ac:dyDescent="0.25">
      <c r="A87" s="38" t="s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4915-502B-4A5D-8743-4C327EE7DB18}">
  <dimension ref="A1:I90"/>
  <sheetViews>
    <sheetView workbookViewId="0">
      <selection activeCell="M42" sqref="M42"/>
    </sheetView>
  </sheetViews>
  <sheetFormatPr defaultRowHeight="15" x14ac:dyDescent="0.25"/>
  <cols>
    <col min="1" max="1" width="15.28515625" style="38" customWidth="1"/>
    <col min="2" max="2" width="19.28515625" style="38" bestFit="1" customWidth="1"/>
    <col min="3" max="3" width="47.5703125" style="90" bestFit="1" customWidth="1"/>
    <col min="4" max="4" width="5.42578125" style="90" bestFit="1" customWidth="1"/>
    <col min="5" max="5" width="18" style="90" bestFit="1" customWidth="1"/>
    <col min="6" max="9" width="7.140625" style="90" bestFit="1" customWidth="1"/>
  </cols>
  <sheetData>
    <row r="1" spans="1:9" x14ac:dyDescent="0.25">
      <c r="A1" s="38" t="s">
        <v>724</v>
      </c>
      <c r="B1" s="38" t="s">
        <v>125</v>
      </c>
      <c r="C1" s="90" t="s">
        <v>947</v>
      </c>
    </row>
    <row r="2" spans="1:9" x14ac:dyDescent="0.25">
      <c r="A2" s="38" t="s">
        <v>127</v>
      </c>
      <c r="B2" s="38" t="s">
        <v>128</v>
      </c>
      <c r="C2" s="90" t="s">
        <v>129</v>
      </c>
      <c r="D2" s="90" t="s">
        <v>130</v>
      </c>
      <c r="E2" s="90" t="s">
        <v>131</v>
      </c>
      <c r="F2" s="90" t="s">
        <v>132</v>
      </c>
      <c r="G2" s="90" t="s">
        <v>133</v>
      </c>
      <c r="H2" s="90" t="s">
        <v>134</v>
      </c>
      <c r="I2" s="90" t="s">
        <v>135</v>
      </c>
    </row>
    <row r="3" spans="1:9" x14ac:dyDescent="0.25">
      <c r="A3" s="38">
        <v>1</v>
      </c>
      <c r="B3" s="38">
        <v>75</v>
      </c>
      <c r="C3" s="90" t="s">
        <v>136</v>
      </c>
      <c r="D3" s="90">
        <v>2008</v>
      </c>
      <c r="E3" s="90" t="s">
        <v>137</v>
      </c>
      <c r="F3" s="90" t="s">
        <v>948</v>
      </c>
      <c r="G3" s="90" t="s">
        <v>949</v>
      </c>
      <c r="H3" s="90" t="s">
        <v>950</v>
      </c>
      <c r="I3" s="90" t="s">
        <v>141</v>
      </c>
    </row>
    <row r="4" spans="1:9" x14ac:dyDescent="0.25">
      <c r="A4" s="38">
        <v>2</v>
      </c>
      <c r="B4" s="38">
        <v>66</v>
      </c>
      <c r="C4" s="90" t="s">
        <v>467</v>
      </c>
      <c r="D4" s="90">
        <v>2008</v>
      </c>
      <c r="E4" s="90" t="s">
        <v>164</v>
      </c>
      <c r="F4" s="90" t="s">
        <v>951</v>
      </c>
      <c r="G4" s="90" t="s">
        <v>952</v>
      </c>
      <c r="H4" s="90" t="s">
        <v>953</v>
      </c>
      <c r="I4" s="90" t="s">
        <v>954</v>
      </c>
    </row>
    <row r="5" spans="1:9" x14ac:dyDescent="0.25">
      <c r="A5" s="38">
        <v>3</v>
      </c>
      <c r="B5" s="38">
        <v>71</v>
      </c>
      <c r="C5" s="90" t="s">
        <v>142</v>
      </c>
      <c r="D5" s="90">
        <v>2008</v>
      </c>
      <c r="E5" s="90" t="s">
        <v>143</v>
      </c>
      <c r="F5" s="90" t="s">
        <v>955</v>
      </c>
      <c r="G5" s="90" t="s">
        <v>956</v>
      </c>
      <c r="H5" s="90" t="s">
        <v>957</v>
      </c>
      <c r="I5" s="90" t="s">
        <v>958</v>
      </c>
    </row>
    <row r="6" spans="1:9" x14ac:dyDescent="0.25">
      <c r="A6" s="38">
        <v>4</v>
      </c>
      <c r="B6" s="38">
        <v>64</v>
      </c>
      <c r="C6" s="90" t="s">
        <v>211</v>
      </c>
      <c r="D6" s="90">
        <v>2009</v>
      </c>
      <c r="E6" s="90" t="s">
        <v>143</v>
      </c>
      <c r="F6" s="90" t="s">
        <v>959</v>
      </c>
      <c r="G6" s="90" t="s">
        <v>960</v>
      </c>
      <c r="H6" s="90" t="s">
        <v>961</v>
      </c>
      <c r="I6" s="90" t="s">
        <v>962</v>
      </c>
    </row>
    <row r="7" spans="1:9" x14ac:dyDescent="0.25">
      <c r="A7" s="38">
        <v>5</v>
      </c>
      <c r="B7" s="38">
        <v>70</v>
      </c>
      <c r="C7" s="90" t="s">
        <v>163</v>
      </c>
      <c r="D7" s="90">
        <v>2008</v>
      </c>
      <c r="E7" s="90" t="s">
        <v>164</v>
      </c>
      <c r="F7" s="90" t="s">
        <v>963</v>
      </c>
      <c r="G7" s="90" t="s">
        <v>964</v>
      </c>
      <c r="H7" s="90" t="s">
        <v>965</v>
      </c>
      <c r="I7" s="90" t="s">
        <v>966</v>
      </c>
    </row>
    <row r="8" spans="1:9" x14ac:dyDescent="0.25">
      <c r="A8" s="38">
        <v>6</v>
      </c>
      <c r="B8" s="38">
        <v>61</v>
      </c>
      <c r="C8" s="90" t="s">
        <v>158</v>
      </c>
      <c r="D8" s="90">
        <v>2008</v>
      </c>
      <c r="E8" s="90" t="s">
        <v>137</v>
      </c>
      <c r="F8" s="90" t="s">
        <v>967</v>
      </c>
      <c r="G8" s="90" t="s">
        <v>968</v>
      </c>
      <c r="H8" s="90" t="s">
        <v>969</v>
      </c>
      <c r="I8" s="90" t="s">
        <v>970</v>
      </c>
    </row>
    <row r="9" spans="1:9" x14ac:dyDescent="0.25">
      <c r="A9" s="38">
        <v>7</v>
      </c>
      <c r="B9" s="38">
        <v>78</v>
      </c>
      <c r="C9" s="90" t="s">
        <v>153</v>
      </c>
      <c r="D9" s="90">
        <v>2008</v>
      </c>
      <c r="E9" s="90" t="s">
        <v>137</v>
      </c>
      <c r="F9" s="90" t="s">
        <v>971</v>
      </c>
      <c r="G9" s="90" t="s">
        <v>972</v>
      </c>
      <c r="H9" s="90" t="s">
        <v>973</v>
      </c>
      <c r="I9" s="90" t="s">
        <v>974</v>
      </c>
    </row>
    <row r="10" spans="1:9" x14ac:dyDescent="0.25">
      <c r="A10" s="38">
        <v>8</v>
      </c>
      <c r="B10" s="38">
        <v>74</v>
      </c>
      <c r="C10" s="90" t="s">
        <v>175</v>
      </c>
      <c r="D10" s="90">
        <v>2008</v>
      </c>
      <c r="E10" s="90" t="s">
        <v>137</v>
      </c>
      <c r="F10" s="90" t="s">
        <v>975</v>
      </c>
      <c r="G10" s="90" t="s">
        <v>976</v>
      </c>
      <c r="H10" s="90" t="s">
        <v>977</v>
      </c>
      <c r="I10" s="90" t="s">
        <v>978</v>
      </c>
    </row>
    <row r="11" spans="1:9" x14ac:dyDescent="0.25">
      <c r="A11" s="38">
        <v>9</v>
      </c>
      <c r="B11" s="38">
        <v>72</v>
      </c>
      <c r="C11" s="90" t="s">
        <v>148</v>
      </c>
      <c r="D11" s="90">
        <v>2009</v>
      </c>
      <c r="E11" s="90" t="s">
        <v>137</v>
      </c>
      <c r="F11" s="90" t="s">
        <v>979</v>
      </c>
      <c r="G11" s="90" t="s">
        <v>980</v>
      </c>
      <c r="H11" s="90" t="s">
        <v>981</v>
      </c>
      <c r="I11" s="90" t="s">
        <v>982</v>
      </c>
    </row>
    <row r="12" spans="1:9" x14ac:dyDescent="0.25">
      <c r="A12" s="38">
        <v>10</v>
      </c>
      <c r="B12" s="38">
        <v>62</v>
      </c>
      <c r="C12" s="90" t="s">
        <v>198</v>
      </c>
      <c r="D12" s="90">
        <v>2008</v>
      </c>
      <c r="E12" s="90" t="s">
        <v>164</v>
      </c>
      <c r="F12" s="90" t="s">
        <v>983</v>
      </c>
      <c r="G12" s="90" t="s">
        <v>984</v>
      </c>
      <c r="H12" s="90" t="s">
        <v>985</v>
      </c>
      <c r="I12" s="90" t="s">
        <v>986</v>
      </c>
    </row>
    <row r="13" spans="1:9" x14ac:dyDescent="0.25">
      <c r="A13" s="38">
        <v>11</v>
      </c>
      <c r="B13" s="38">
        <v>77</v>
      </c>
      <c r="C13" s="90" t="s">
        <v>169</v>
      </c>
      <c r="D13" s="90">
        <v>2009</v>
      </c>
      <c r="E13" s="90" t="s">
        <v>170</v>
      </c>
      <c r="F13" s="90" t="s">
        <v>987</v>
      </c>
      <c r="G13" s="90" t="s">
        <v>988</v>
      </c>
      <c r="H13" s="90" t="s">
        <v>989</v>
      </c>
      <c r="I13" s="90" t="s">
        <v>990</v>
      </c>
    </row>
    <row r="14" spans="1:9" x14ac:dyDescent="0.25">
      <c r="A14" s="38">
        <v>12</v>
      </c>
      <c r="B14" s="38">
        <v>69</v>
      </c>
      <c r="C14" s="90" t="s">
        <v>180</v>
      </c>
      <c r="D14" s="90">
        <v>2009</v>
      </c>
      <c r="E14" s="90" t="s">
        <v>181</v>
      </c>
      <c r="F14" s="90" t="s">
        <v>991</v>
      </c>
      <c r="G14" s="90" t="s">
        <v>992</v>
      </c>
      <c r="H14" s="90" t="s">
        <v>993</v>
      </c>
      <c r="I14" s="90" t="s">
        <v>994</v>
      </c>
    </row>
    <row r="15" spans="1:9" x14ac:dyDescent="0.25">
      <c r="A15" s="38">
        <v>13</v>
      </c>
      <c r="B15" s="38">
        <v>65</v>
      </c>
      <c r="C15" s="90" t="s">
        <v>507</v>
      </c>
      <c r="D15" s="90">
        <v>2008</v>
      </c>
      <c r="E15" s="90" t="s">
        <v>137</v>
      </c>
      <c r="F15" s="90" t="s">
        <v>995</v>
      </c>
      <c r="G15" s="90" t="s">
        <v>996</v>
      </c>
      <c r="H15" s="90" t="s">
        <v>997</v>
      </c>
      <c r="I15" s="90" t="s">
        <v>998</v>
      </c>
    </row>
    <row r="16" spans="1:9" x14ac:dyDescent="0.25">
      <c r="A16" s="38">
        <v>14</v>
      </c>
      <c r="B16" s="38">
        <v>63</v>
      </c>
      <c r="C16" s="90" t="s">
        <v>186</v>
      </c>
      <c r="D16" s="90">
        <v>2008</v>
      </c>
      <c r="E16" s="90" t="s">
        <v>187</v>
      </c>
      <c r="F16" s="90" t="s">
        <v>999</v>
      </c>
      <c r="G16" s="90" t="s">
        <v>1000</v>
      </c>
      <c r="H16" s="90" t="s">
        <v>1001</v>
      </c>
      <c r="I16" s="90" t="s">
        <v>1002</v>
      </c>
    </row>
    <row r="17" spans="1:9" x14ac:dyDescent="0.25">
      <c r="A17" s="38">
        <v>15</v>
      </c>
      <c r="B17" s="38">
        <v>67</v>
      </c>
      <c r="C17" s="90" t="s">
        <v>203</v>
      </c>
      <c r="D17" s="90">
        <v>2008</v>
      </c>
      <c r="E17" s="90" t="s">
        <v>204</v>
      </c>
      <c r="F17" s="90" t="s">
        <v>1003</v>
      </c>
      <c r="G17" s="90" t="s">
        <v>1004</v>
      </c>
      <c r="H17" s="90" t="s">
        <v>1005</v>
      </c>
      <c r="I17" s="90" t="s">
        <v>1006</v>
      </c>
    </row>
    <row r="18" spans="1:9" x14ac:dyDescent="0.25">
      <c r="A18" s="38">
        <v>16</v>
      </c>
      <c r="B18" s="38">
        <v>73</v>
      </c>
      <c r="C18" s="90" t="s">
        <v>765</v>
      </c>
      <c r="D18" s="90">
        <v>2009</v>
      </c>
      <c r="E18" s="90" t="s">
        <v>137</v>
      </c>
      <c r="F18" s="90" t="s">
        <v>1007</v>
      </c>
      <c r="G18" s="90" t="s">
        <v>1008</v>
      </c>
      <c r="H18" s="90" t="s">
        <v>1009</v>
      </c>
      <c r="I18" s="90" t="s">
        <v>1010</v>
      </c>
    </row>
    <row r="19" spans="1:9" x14ac:dyDescent="0.25">
      <c r="A19" s="38">
        <v>17</v>
      </c>
      <c r="B19" s="38">
        <v>76</v>
      </c>
      <c r="C19" s="90" t="s">
        <v>209</v>
      </c>
      <c r="D19" s="90">
        <v>2008</v>
      </c>
      <c r="E19" s="90" t="s">
        <v>204</v>
      </c>
      <c r="F19" s="90" t="s">
        <v>1011</v>
      </c>
      <c r="G19" s="90" t="s">
        <v>1012</v>
      </c>
      <c r="H19" s="90" t="s">
        <v>1013</v>
      </c>
      <c r="I19" s="90" t="s">
        <v>1014</v>
      </c>
    </row>
    <row r="20" spans="1:9" x14ac:dyDescent="0.25">
      <c r="A20" s="38">
        <v>18</v>
      </c>
      <c r="B20" s="38">
        <v>68</v>
      </c>
      <c r="C20" s="90" t="s">
        <v>770</v>
      </c>
      <c r="D20" s="90">
        <v>2008</v>
      </c>
      <c r="E20" s="90" t="s">
        <v>137</v>
      </c>
      <c r="F20" s="90" t="s">
        <v>1015</v>
      </c>
      <c r="G20" s="90" t="s">
        <v>260</v>
      </c>
      <c r="H20" s="90" t="s">
        <v>1016</v>
      </c>
      <c r="I20" s="90" t="s">
        <v>1017</v>
      </c>
    </row>
    <row r="21" spans="1:9" x14ac:dyDescent="0.25">
      <c r="A21" s="38" t="s">
        <v>773</v>
      </c>
      <c r="B21" s="38" t="s">
        <v>125</v>
      </c>
      <c r="C21" s="90" t="s">
        <v>1018</v>
      </c>
    </row>
    <row r="22" spans="1:9" x14ac:dyDescent="0.25">
      <c r="A22" s="38" t="s">
        <v>127</v>
      </c>
      <c r="B22" s="38" t="s">
        <v>128</v>
      </c>
      <c r="C22" s="90" t="s">
        <v>129</v>
      </c>
      <c r="D22" s="90" t="s">
        <v>130</v>
      </c>
      <c r="E22" s="90" t="s">
        <v>131</v>
      </c>
      <c r="F22" s="90" t="s">
        <v>132</v>
      </c>
      <c r="G22" s="90" t="s">
        <v>133</v>
      </c>
      <c r="H22" s="90" t="s">
        <v>134</v>
      </c>
      <c r="I22" s="90" t="s">
        <v>135</v>
      </c>
    </row>
    <row r="23" spans="1:9" x14ac:dyDescent="0.25">
      <c r="A23" s="38">
        <v>1</v>
      </c>
      <c r="B23" s="38">
        <v>86</v>
      </c>
      <c r="C23" s="90" t="s">
        <v>225</v>
      </c>
      <c r="D23" s="90">
        <v>2008</v>
      </c>
      <c r="E23" s="90" t="s">
        <v>137</v>
      </c>
      <c r="F23" s="90" t="s">
        <v>1019</v>
      </c>
      <c r="G23" s="90" t="s">
        <v>1020</v>
      </c>
      <c r="H23" s="90" t="s">
        <v>1021</v>
      </c>
      <c r="I23" s="90" t="s">
        <v>141</v>
      </c>
    </row>
    <row r="24" spans="1:9" x14ac:dyDescent="0.25">
      <c r="A24" s="38">
        <v>2</v>
      </c>
      <c r="B24" s="38">
        <v>87</v>
      </c>
      <c r="C24" s="90" t="s">
        <v>216</v>
      </c>
      <c r="D24" s="90">
        <v>2008</v>
      </c>
      <c r="E24" s="90" t="s">
        <v>170</v>
      </c>
      <c r="F24" s="90" t="s">
        <v>1022</v>
      </c>
      <c r="G24" s="90" t="s">
        <v>1023</v>
      </c>
      <c r="H24" s="90" t="s">
        <v>1024</v>
      </c>
      <c r="I24" s="90" t="s">
        <v>1025</v>
      </c>
    </row>
    <row r="25" spans="1:9" x14ac:dyDescent="0.25">
      <c r="A25" s="38">
        <v>3</v>
      </c>
      <c r="B25" s="38">
        <v>96</v>
      </c>
      <c r="C25" s="90" t="s">
        <v>235</v>
      </c>
      <c r="D25" s="90">
        <v>2008</v>
      </c>
      <c r="E25" s="90" t="s">
        <v>137</v>
      </c>
      <c r="F25" s="90" t="s">
        <v>1026</v>
      </c>
      <c r="G25" s="90" t="s">
        <v>1027</v>
      </c>
      <c r="H25" s="90" t="s">
        <v>1028</v>
      </c>
      <c r="I25" s="90" t="s">
        <v>1029</v>
      </c>
    </row>
    <row r="26" spans="1:9" x14ac:dyDescent="0.25">
      <c r="A26" s="38">
        <v>4</v>
      </c>
      <c r="B26" s="38">
        <v>94</v>
      </c>
      <c r="C26" s="90" t="s">
        <v>259</v>
      </c>
      <c r="D26" s="90">
        <v>2009</v>
      </c>
      <c r="E26" s="90" t="s">
        <v>137</v>
      </c>
      <c r="F26" s="90" t="s">
        <v>1030</v>
      </c>
      <c r="G26" s="90" t="s">
        <v>1031</v>
      </c>
      <c r="H26" s="90" t="s">
        <v>1032</v>
      </c>
      <c r="I26" s="90" t="s">
        <v>1033</v>
      </c>
    </row>
    <row r="27" spans="1:9" x14ac:dyDescent="0.25">
      <c r="A27" s="38">
        <v>5</v>
      </c>
      <c r="B27" s="38">
        <v>102</v>
      </c>
      <c r="C27" s="90" t="s">
        <v>240</v>
      </c>
      <c r="D27" s="90">
        <v>2008</v>
      </c>
      <c r="E27" s="90" t="s">
        <v>170</v>
      </c>
      <c r="F27" s="90" t="s">
        <v>1034</v>
      </c>
      <c r="G27" s="90" t="s">
        <v>1035</v>
      </c>
      <c r="H27" s="90" t="s">
        <v>1036</v>
      </c>
      <c r="I27" s="90" t="s">
        <v>1037</v>
      </c>
    </row>
    <row r="28" spans="1:9" x14ac:dyDescent="0.25">
      <c r="A28" s="38">
        <v>6</v>
      </c>
      <c r="B28" s="38">
        <v>98</v>
      </c>
      <c r="C28" s="90" t="s">
        <v>311</v>
      </c>
      <c r="D28" s="90">
        <v>2009</v>
      </c>
      <c r="E28" s="90" t="s">
        <v>204</v>
      </c>
      <c r="F28" s="90" t="s">
        <v>1038</v>
      </c>
      <c r="G28" s="90" t="s">
        <v>769</v>
      </c>
      <c r="H28" s="90" t="s">
        <v>1039</v>
      </c>
      <c r="I28" s="90" t="s">
        <v>1040</v>
      </c>
    </row>
    <row r="29" spans="1:9" x14ac:dyDescent="0.25">
      <c r="A29" s="38">
        <v>7</v>
      </c>
      <c r="B29" s="38">
        <v>97</v>
      </c>
      <c r="C29" s="90" t="s">
        <v>244</v>
      </c>
      <c r="D29" s="90">
        <v>2009</v>
      </c>
      <c r="E29" s="90" t="s">
        <v>204</v>
      </c>
      <c r="F29" s="90" t="s">
        <v>1041</v>
      </c>
      <c r="G29" s="90" t="s">
        <v>1042</v>
      </c>
      <c r="H29" s="90" t="s">
        <v>1043</v>
      </c>
      <c r="I29" s="90" t="s">
        <v>1044</v>
      </c>
    </row>
    <row r="30" spans="1:9" x14ac:dyDescent="0.25">
      <c r="A30" s="38">
        <v>8</v>
      </c>
      <c r="B30" s="38">
        <v>91</v>
      </c>
      <c r="C30" s="90" t="s">
        <v>270</v>
      </c>
      <c r="D30" s="90">
        <v>2008</v>
      </c>
      <c r="E30" s="90" t="s">
        <v>137</v>
      </c>
      <c r="F30" s="90" t="s">
        <v>1045</v>
      </c>
      <c r="G30" s="90" t="s">
        <v>1046</v>
      </c>
      <c r="H30" s="90" t="s">
        <v>1047</v>
      </c>
      <c r="I30" s="90" t="s">
        <v>1048</v>
      </c>
    </row>
    <row r="31" spans="1:9" x14ac:dyDescent="0.25">
      <c r="A31" s="38">
        <v>9</v>
      </c>
      <c r="B31" s="38">
        <v>88</v>
      </c>
      <c r="C31" s="90" t="s">
        <v>280</v>
      </c>
      <c r="D31" s="90">
        <v>2009</v>
      </c>
      <c r="E31" s="90" t="s">
        <v>137</v>
      </c>
      <c r="F31" s="90" t="s">
        <v>1049</v>
      </c>
      <c r="G31" s="90" t="s">
        <v>1050</v>
      </c>
      <c r="H31" s="90" t="s">
        <v>1051</v>
      </c>
      <c r="I31" s="90" t="s">
        <v>1052</v>
      </c>
    </row>
    <row r="32" spans="1:9" x14ac:dyDescent="0.25">
      <c r="A32" s="38">
        <v>10</v>
      </c>
      <c r="B32" s="38">
        <v>100</v>
      </c>
      <c r="C32" s="90" t="s">
        <v>545</v>
      </c>
      <c r="D32" s="90">
        <v>2008</v>
      </c>
      <c r="E32" s="90" t="s">
        <v>204</v>
      </c>
      <c r="F32" s="90" t="s">
        <v>1053</v>
      </c>
      <c r="G32" s="90" t="s">
        <v>1054</v>
      </c>
      <c r="H32" s="90" t="s">
        <v>1055</v>
      </c>
      <c r="I32" s="90" t="s">
        <v>1056</v>
      </c>
    </row>
    <row r="33" spans="1:9" x14ac:dyDescent="0.25">
      <c r="A33" s="38">
        <v>11</v>
      </c>
      <c r="B33" s="38">
        <v>92</v>
      </c>
      <c r="C33" s="90" t="s">
        <v>249</v>
      </c>
      <c r="D33" s="90">
        <v>2008</v>
      </c>
      <c r="E33" s="90" t="s">
        <v>143</v>
      </c>
      <c r="F33" s="90" t="s">
        <v>1049</v>
      </c>
      <c r="G33" s="90" t="s">
        <v>1057</v>
      </c>
      <c r="H33" s="90" t="s">
        <v>1058</v>
      </c>
      <c r="I33" s="90" t="s">
        <v>1059</v>
      </c>
    </row>
    <row r="34" spans="1:9" x14ac:dyDescent="0.25">
      <c r="A34" s="38">
        <v>12</v>
      </c>
      <c r="B34" s="38">
        <v>90</v>
      </c>
      <c r="C34" s="90" t="s">
        <v>264</v>
      </c>
      <c r="D34" s="90">
        <v>2009</v>
      </c>
      <c r="E34" s="90" t="s">
        <v>265</v>
      </c>
      <c r="F34" s="90" t="s">
        <v>1060</v>
      </c>
      <c r="G34" s="90" t="s">
        <v>1061</v>
      </c>
      <c r="H34" s="90" t="s">
        <v>1062</v>
      </c>
      <c r="I34" s="90" t="s">
        <v>1063</v>
      </c>
    </row>
    <row r="35" spans="1:9" x14ac:dyDescent="0.25">
      <c r="A35" s="38">
        <v>13</v>
      </c>
      <c r="B35" s="38">
        <v>93</v>
      </c>
      <c r="C35" s="90" t="s">
        <v>254</v>
      </c>
      <c r="D35" s="90">
        <v>2008</v>
      </c>
      <c r="E35" s="90" t="s">
        <v>143</v>
      </c>
      <c r="F35" s="90" t="s">
        <v>1064</v>
      </c>
      <c r="G35" s="90" t="s">
        <v>1065</v>
      </c>
      <c r="H35" s="90" t="s">
        <v>1066</v>
      </c>
      <c r="I35" s="90" t="s">
        <v>1067</v>
      </c>
    </row>
    <row r="36" spans="1:9" x14ac:dyDescent="0.25">
      <c r="A36" s="38">
        <v>14</v>
      </c>
      <c r="B36" s="38">
        <v>82</v>
      </c>
      <c r="C36" s="90" t="s">
        <v>592</v>
      </c>
      <c r="D36" s="90">
        <v>2009</v>
      </c>
      <c r="E36" s="90" t="s">
        <v>181</v>
      </c>
      <c r="F36" s="90" t="s">
        <v>1068</v>
      </c>
      <c r="G36" s="90" t="s">
        <v>1060</v>
      </c>
      <c r="H36" s="90" t="s">
        <v>1069</v>
      </c>
      <c r="I36" s="90" t="s">
        <v>1070</v>
      </c>
    </row>
    <row r="37" spans="1:9" x14ac:dyDescent="0.25">
      <c r="A37" s="38">
        <v>15</v>
      </c>
      <c r="B37" s="38">
        <v>83</v>
      </c>
      <c r="C37" s="90" t="s">
        <v>293</v>
      </c>
      <c r="D37" s="90">
        <v>2009</v>
      </c>
      <c r="E37" s="90" t="s">
        <v>137</v>
      </c>
      <c r="F37" s="90" t="s">
        <v>1071</v>
      </c>
      <c r="G37" s="90" t="s">
        <v>1072</v>
      </c>
      <c r="H37" s="90" t="s">
        <v>1073</v>
      </c>
      <c r="I37" s="90" t="s">
        <v>1074</v>
      </c>
    </row>
    <row r="38" spans="1:9" x14ac:dyDescent="0.25">
      <c r="A38" s="38">
        <v>16</v>
      </c>
      <c r="B38" s="38">
        <v>101</v>
      </c>
      <c r="C38" s="90" t="s">
        <v>275</v>
      </c>
      <c r="D38" s="90">
        <v>2008</v>
      </c>
      <c r="E38" s="90" t="s">
        <v>137</v>
      </c>
      <c r="F38" s="90" t="s">
        <v>1075</v>
      </c>
      <c r="G38" s="90" t="s">
        <v>1076</v>
      </c>
      <c r="H38" s="90" t="s">
        <v>1077</v>
      </c>
      <c r="I38" s="90" t="s">
        <v>1078</v>
      </c>
    </row>
    <row r="39" spans="1:9" x14ac:dyDescent="0.25">
      <c r="A39" s="38">
        <v>17</v>
      </c>
      <c r="B39" s="38">
        <v>81</v>
      </c>
      <c r="C39" s="90" t="s">
        <v>284</v>
      </c>
      <c r="D39" s="90">
        <v>2008</v>
      </c>
      <c r="E39" s="90" t="s">
        <v>137</v>
      </c>
      <c r="F39" s="90" t="s">
        <v>1079</v>
      </c>
      <c r="G39" s="90" t="s">
        <v>995</v>
      </c>
      <c r="H39" s="90" t="s">
        <v>1080</v>
      </c>
      <c r="I39" s="90" t="s">
        <v>1081</v>
      </c>
    </row>
    <row r="40" spans="1:9" x14ac:dyDescent="0.25">
      <c r="A40" s="38">
        <v>18</v>
      </c>
      <c r="B40" s="38">
        <v>99</v>
      </c>
      <c r="C40" s="90" t="s">
        <v>289</v>
      </c>
      <c r="D40" s="90">
        <v>2008</v>
      </c>
      <c r="E40" s="90" t="s">
        <v>143</v>
      </c>
      <c r="F40" s="90" t="s">
        <v>1082</v>
      </c>
      <c r="G40" s="90" t="s">
        <v>1083</v>
      </c>
      <c r="H40" s="90" t="s">
        <v>1084</v>
      </c>
      <c r="I40" s="90" t="s">
        <v>1085</v>
      </c>
    </row>
    <row r="41" spans="1:9" x14ac:dyDescent="0.25">
      <c r="A41" s="38">
        <v>19</v>
      </c>
      <c r="B41" s="38">
        <v>85</v>
      </c>
      <c r="C41" s="90" t="s">
        <v>230</v>
      </c>
      <c r="D41" s="90">
        <v>2009</v>
      </c>
      <c r="E41" s="90" t="s">
        <v>164</v>
      </c>
      <c r="F41" s="90" t="s">
        <v>1086</v>
      </c>
      <c r="G41" s="90" t="s">
        <v>1087</v>
      </c>
      <c r="H41" s="90" t="s">
        <v>1088</v>
      </c>
      <c r="I41" s="90" t="s">
        <v>1089</v>
      </c>
    </row>
    <row r="42" spans="1:9" x14ac:dyDescent="0.25">
      <c r="A42" s="38">
        <v>20</v>
      </c>
      <c r="B42" s="38">
        <v>84</v>
      </c>
      <c r="C42" s="90" t="s">
        <v>298</v>
      </c>
      <c r="D42" s="90">
        <v>2009</v>
      </c>
      <c r="E42" s="90" t="s">
        <v>137</v>
      </c>
      <c r="F42" s="90" t="s">
        <v>1090</v>
      </c>
      <c r="G42" s="90" t="s">
        <v>999</v>
      </c>
      <c r="H42" s="90" t="s">
        <v>1091</v>
      </c>
      <c r="I42" s="90" t="s">
        <v>1092</v>
      </c>
    </row>
    <row r="43" spans="1:9" x14ac:dyDescent="0.25">
      <c r="A43" s="38">
        <v>21</v>
      </c>
      <c r="B43" s="38">
        <v>89</v>
      </c>
      <c r="C43" s="90" t="s">
        <v>583</v>
      </c>
      <c r="D43" s="90">
        <v>2009</v>
      </c>
      <c r="E43" s="90" t="s">
        <v>137</v>
      </c>
      <c r="F43" s="90" t="s">
        <v>1093</v>
      </c>
      <c r="G43" s="90" t="s">
        <v>1094</v>
      </c>
      <c r="H43" s="90" t="s">
        <v>1095</v>
      </c>
      <c r="I43" s="90" t="s">
        <v>1096</v>
      </c>
    </row>
    <row r="44" spans="1:9" x14ac:dyDescent="0.25">
      <c r="B44" s="38">
        <v>95</v>
      </c>
      <c r="C44" s="90" t="s">
        <v>307</v>
      </c>
      <c r="D44" s="90">
        <v>2008</v>
      </c>
      <c r="E44" s="90" t="s">
        <v>170</v>
      </c>
      <c r="F44" s="90" t="s">
        <v>598</v>
      </c>
      <c r="G44" s="90" t="s">
        <v>1097</v>
      </c>
    </row>
    <row r="45" spans="1:9" x14ac:dyDescent="0.25">
      <c r="B45" s="38">
        <v>103</v>
      </c>
      <c r="C45" s="90" t="s">
        <v>220</v>
      </c>
      <c r="D45" s="90">
        <v>2008</v>
      </c>
      <c r="E45" s="90" t="s">
        <v>143</v>
      </c>
      <c r="F45" s="90" t="s">
        <v>210</v>
      </c>
    </row>
    <row r="46" spans="1:9" x14ac:dyDescent="0.25">
      <c r="B46" s="38">
        <v>104</v>
      </c>
      <c r="C46" s="90" t="s">
        <v>578</v>
      </c>
      <c r="D46" s="90">
        <v>2009</v>
      </c>
      <c r="E46" s="90" t="s">
        <v>137</v>
      </c>
      <c r="F46" s="90" t="s">
        <v>210</v>
      </c>
    </row>
    <row r="47" spans="1:9" x14ac:dyDescent="0.25">
      <c r="A47" s="38" t="s">
        <v>817</v>
      </c>
      <c r="B47" s="38" t="s">
        <v>125</v>
      </c>
      <c r="C47" s="90" t="s">
        <v>1098</v>
      </c>
    </row>
    <row r="48" spans="1:9" x14ac:dyDescent="0.25">
      <c r="A48" s="38" t="s">
        <v>127</v>
      </c>
      <c r="B48" s="38" t="s">
        <v>128</v>
      </c>
      <c r="C48" s="90" t="s">
        <v>129</v>
      </c>
      <c r="D48" s="90" t="s">
        <v>130</v>
      </c>
      <c r="E48" s="90" t="s">
        <v>131</v>
      </c>
      <c r="F48" s="90" t="s">
        <v>132</v>
      </c>
      <c r="G48" s="90" t="s">
        <v>133</v>
      </c>
      <c r="H48" s="90" t="s">
        <v>134</v>
      </c>
      <c r="I48" s="90" t="s">
        <v>135</v>
      </c>
    </row>
    <row r="49" spans="1:9" x14ac:dyDescent="0.25">
      <c r="A49" s="38">
        <v>1</v>
      </c>
      <c r="B49" s="38">
        <v>123</v>
      </c>
      <c r="C49" s="90" t="s">
        <v>319</v>
      </c>
      <c r="D49" s="90">
        <v>2006</v>
      </c>
      <c r="E49" s="90" t="s">
        <v>137</v>
      </c>
      <c r="F49" s="90" t="s">
        <v>1099</v>
      </c>
      <c r="G49" s="90" t="s">
        <v>1100</v>
      </c>
      <c r="H49" s="90" t="s">
        <v>1101</v>
      </c>
      <c r="I49" s="90" t="s">
        <v>141</v>
      </c>
    </row>
    <row r="50" spans="1:9" x14ac:dyDescent="0.25">
      <c r="A50" s="38">
        <v>2</v>
      </c>
      <c r="B50" s="38">
        <v>129</v>
      </c>
      <c r="C50" s="90" t="s">
        <v>390</v>
      </c>
      <c r="D50" s="90">
        <v>2006</v>
      </c>
      <c r="E50" s="90" t="s">
        <v>164</v>
      </c>
      <c r="F50" s="90" t="s">
        <v>1102</v>
      </c>
      <c r="G50" s="90" t="s">
        <v>1103</v>
      </c>
      <c r="H50" s="90" t="s">
        <v>1104</v>
      </c>
      <c r="I50" s="90" t="s">
        <v>1105</v>
      </c>
    </row>
    <row r="51" spans="1:9" x14ac:dyDescent="0.25">
      <c r="A51" s="38">
        <v>3</v>
      </c>
      <c r="B51" s="38">
        <v>127</v>
      </c>
      <c r="C51" s="90" t="s">
        <v>381</v>
      </c>
      <c r="D51" s="90">
        <v>2006</v>
      </c>
      <c r="E51" s="90" t="s">
        <v>204</v>
      </c>
      <c r="F51" s="90" t="s">
        <v>1106</v>
      </c>
      <c r="G51" s="90" t="s">
        <v>1107</v>
      </c>
      <c r="H51" s="90" t="s">
        <v>1108</v>
      </c>
      <c r="I51" s="90" t="s">
        <v>1109</v>
      </c>
    </row>
    <row r="52" spans="1:9" x14ac:dyDescent="0.25">
      <c r="A52" s="38">
        <v>4</v>
      </c>
      <c r="B52" s="38">
        <v>118</v>
      </c>
      <c r="C52" s="90" t="s">
        <v>315</v>
      </c>
      <c r="D52" s="90">
        <v>2006</v>
      </c>
      <c r="E52" s="90" t="s">
        <v>265</v>
      </c>
      <c r="F52" s="90" t="s">
        <v>1110</v>
      </c>
      <c r="G52" s="90" t="s">
        <v>1111</v>
      </c>
      <c r="H52" s="90" t="s">
        <v>1112</v>
      </c>
      <c r="I52" s="90" t="s">
        <v>1113</v>
      </c>
    </row>
    <row r="53" spans="1:9" x14ac:dyDescent="0.25">
      <c r="A53" s="38">
        <v>5</v>
      </c>
      <c r="B53" s="38">
        <v>117</v>
      </c>
      <c r="C53" s="90" t="s">
        <v>324</v>
      </c>
      <c r="D53" s="90">
        <v>2006</v>
      </c>
      <c r="E53" s="90" t="s">
        <v>265</v>
      </c>
      <c r="F53" s="90" t="s">
        <v>1114</v>
      </c>
      <c r="G53" s="90" t="s">
        <v>1115</v>
      </c>
      <c r="H53" s="90" t="s">
        <v>1116</v>
      </c>
      <c r="I53" s="90" t="s">
        <v>1117</v>
      </c>
    </row>
    <row r="54" spans="1:9" x14ac:dyDescent="0.25">
      <c r="A54" s="38">
        <v>6</v>
      </c>
      <c r="B54" s="38">
        <v>124</v>
      </c>
      <c r="C54" s="90" t="s">
        <v>383</v>
      </c>
      <c r="D54" s="90">
        <v>2007</v>
      </c>
      <c r="E54" s="90" t="s">
        <v>137</v>
      </c>
      <c r="F54" s="90" t="s">
        <v>1118</v>
      </c>
      <c r="G54" s="90" t="s">
        <v>1119</v>
      </c>
      <c r="H54" s="90" t="s">
        <v>1120</v>
      </c>
      <c r="I54" s="90" t="s">
        <v>1121</v>
      </c>
    </row>
    <row r="55" spans="1:9" x14ac:dyDescent="0.25">
      <c r="A55" s="38">
        <v>7</v>
      </c>
      <c r="B55" s="38">
        <v>113</v>
      </c>
      <c r="C55" s="90" t="s">
        <v>344</v>
      </c>
      <c r="D55" s="90">
        <v>2007</v>
      </c>
      <c r="E55" s="90" t="s">
        <v>143</v>
      </c>
      <c r="F55" s="90" t="s">
        <v>948</v>
      </c>
      <c r="G55" s="90" t="s">
        <v>1122</v>
      </c>
      <c r="H55" s="90" t="s">
        <v>1123</v>
      </c>
      <c r="I55" s="90" t="s">
        <v>1124</v>
      </c>
    </row>
    <row r="56" spans="1:9" x14ac:dyDescent="0.25">
      <c r="A56" s="38">
        <v>8</v>
      </c>
      <c r="B56" s="38">
        <v>121</v>
      </c>
      <c r="C56" s="90" t="s">
        <v>382</v>
      </c>
      <c r="D56" s="90">
        <v>2006</v>
      </c>
      <c r="E56" s="90" t="s">
        <v>164</v>
      </c>
      <c r="F56" s="90" t="s">
        <v>1125</v>
      </c>
      <c r="G56" s="90" t="s">
        <v>1126</v>
      </c>
      <c r="H56" s="90" t="s">
        <v>504</v>
      </c>
      <c r="I56" s="90" t="s">
        <v>407</v>
      </c>
    </row>
    <row r="57" spans="1:9" x14ac:dyDescent="0.25">
      <c r="A57" s="38">
        <v>9</v>
      </c>
      <c r="B57" s="38">
        <v>115</v>
      </c>
      <c r="C57" s="90" t="s">
        <v>334</v>
      </c>
      <c r="D57" s="90">
        <v>2006</v>
      </c>
      <c r="E57" s="90" t="s">
        <v>143</v>
      </c>
      <c r="F57" s="90" t="s">
        <v>1127</v>
      </c>
      <c r="G57" s="90" t="s">
        <v>1128</v>
      </c>
      <c r="H57" s="90" t="s">
        <v>503</v>
      </c>
      <c r="I57" s="90" t="s">
        <v>690</v>
      </c>
    </row>
    <row r="58" spans="1:9" x14ac:dyDescent="0.25">
      <c r="A58" s="38">
        <v>10</v>
      </c>
      <c r="B58" s="38">
        <v>130</v>
      </c>
      <c r="C58" s="90" t="s">
        <v>388</v>
      </c>
      <c r="D58" s="90">
        <v>2007</v>
      </c>
      <c r="E58" s="90" t="s">
        <v>137</v>
      </c>
      <c r="F58" s="90" t="s">
        <v>1129</v>
      </c>
      <c r="G58" s="90" t="s">
        <v>1130</v>
      </c>
      <c r="H58" s="90" t="s">
        <v>1131</v>
      </c>
      <c r="I58" s="90" t="s">
        <v>1132</v>
      </c>
    </row>
    <row r="59" spans="1:9" x14ac:dyDescent="0.25">
      <c r="A59" s="38">
        <v>11</v>
      </c>
      <c r="B59" s="38">
        <v>122</v>
      </c>
      <c r="C59" s="90" t="s">
        <v>359</v>
      </c>
      <c r="D59" s="90">
        <v>2007</v>
      </c>
      <c r="E59" s="90" t="s">
        <v>360</v>
      </c>
      <c r="F59" s="90" t="s">
        <v>1133</v>
      </c>
      <c r="G59" s="90" t="s">
        <v>1134</v>
      </c>
      <c r="H59" s="90" t="s">
        <v>1135</v>
      </c>
      <c r="I59" s="90" t="s">
        <v>1136</v>
      </c>
    </row>
    <row r="60" spans="1:9" x14ac:dyDescent="0.25">
      <c r="A60" s="38">
        <v>12</v>
      </c>
      <c r="B60" s="38">
        <v>125</v>
      </c>
      <c r="C60" s="90" t="s">
        <v>391</v>
      </c>
      <c r="D60" s="90">
        <v>2006</v>
      </c>
      <c r="E60" s="90" t="s">
        <v>164</v>
      </c>
      <c r="F60" s="90" t="s">
        <v>1137</v>
      </c>
      <c r="G60" s="90" t="s">
        <v>1138</v>
      </c>
      <c r="H60" s="90" t="s">
        <v>1139</v>
      </c>
      <c r="I60" s="90" t="s">
        <v>1140</v>
      </c>
    </row>
    <row r="61" spans="1:9" x14ac:dyDescent="0.25">
      <c r="A61" s="38">
        <v>13</v>
      </c>
      <c r="B61" s="38">
        <v>111</v>
      </c>
      <c r="C61" s="90" t="s">
        <v>364</v>
      </c>
      <c r="D61" s="90">
        <v>2007</v>
      </c>
      <c r="E61" s="90" t="s">
        <v>360</v>
      </c>
      <c r="F61" s="90" t="s">
        <v>1141</v>
      </c>
      <c r="G61" s="90" t="s">
        <v>1142</v>
      </c>
      <c r="H61" s="90" t="s">
        <v>1143</v>
      </c>
      <c r="I61" s="90" t="s">
        <v>432</v>
      </c>
    </row>
    <row r="62" spans="1:9" x14ac:dyDescent="0.25">
      <c r="A62" s="38">
        <v>14</v>
      </c>
      <c r="B62" s="38">
        <v>116</v>
      </c>
      <c r="C62" s="90" t="s">
        <v>354</v>
      </c>
      <c r="D62" s="90">
        <v>2007</v>
      </c>
      <c r="E62" s="90" t="s">
        <v>137</v>
      </c>
      <c r="F62" s="90" t="s">
        <v>1144</v>
      </c>
      <c r="G62" s="90" t="s">
        <v>1145</v>
      </c>
      <c r="H62" s="90" t="s">
        <v>1146</v>
      </c>
      <c r="I62" s="90" t="s">
        <v>1147</v>
      </c>
    </row>
    <row r="63" spans="1:9" x14ac:dyDescent="0.25">
      <c r="A63" s="38">
        <v>15</v>
      </c>
      <c r="B63" s="38">
        <v>119</v>
      </c>
      <c r="C63" s="90" t="s">
        <v>372</v>
      </c>
      <c r="D63" s="90">
        <v>2007</v>
      </c>
      <c r="E63" s="90" t="s">
        <v>265</v>
      </c>
      <c r="F63" s="90" t="s">
        <v>1148</v>
      </c>
      <c r="G63" s="90" t="s">
        <v>1149</v>
      </c>
      <c r="H63" s="90" t="s">
        <v>1150</v>
      </c>
      <c r="I63" s="90" t="s">
        <v>1151</v>
      </c>
    </row>
    <row r="64" spans="1:9" x14ac:dyDescent="0.25">
      <c r="A64" s="38">
        <v>16</v>
      </c>
      <c r="B64" s="38">
        <v>128</v>
      </c>
      <c r="C64" s="90" t="s">
        <v>368</v>
      </c>
      <c r="D64" s="90">
        <v>2007</v>
      </c>
      <c r="E64" s="90" t="s">
        <v>143</v>
      </c>
      <c r="F64" s="90" t="s">
        <v>1152</v>
      </c>
      <c r="G64" s="90" t="s">
        <v>1153</v>
      </c>
      <c r="H64" s="90" t="s">
        <v>1154</v>
      </c>
      <c r="I64" s="90" t="s">
        <v>1081</v>
      </c>
    </row>
    <row r="65" spans="1:9" x14ac:dyDescent="0.25">
      <c r="A65" s="38">
        <v>17</v>
      </c>
      <c r="B65" s="38">
        <v>126</v>
      </c>
      <c r="C65" s="90" t="s">
        <v>377</v>
      </c>
      <c r="D65" s="90">
        <v>2007</v>
      </c>
      <c r="E65" s="90" t="s">
        <v>143</v>
      </c>
      <c r="F65" s="90" t="s">
        <v>1155</v>
      </c>
      <c r="G65" s="90" t="s">
        <v>1156</v>
      </c>
      <c r="H65" s="90" t="s">
        <v>1157</v>
      </c>
      <c r="I65" s="90" t="s">
        <v>1158</v>
      </c>
    </row>
    <row r="66" spans="1:9" x14ac:dyDescent="0.25">
      <c r="A66" s="38">
        <v>18</v>
      </c>
      <c r="B66" s="38">
        <v>112</v>
      </c>
      <c r="C66" s="90" t="s">
        <v>385</v>
      </c>
      <c r="D66" s="90">
        <v>2007</v>
      </c>
      <c r="E66" s="90" t="s">
        <v>137</v>
      </c>
      <c r="F66" s="90" t="s">
        <v>1142</v>
      </c>
      <c r="G66" s="90" t="s">
        <v>1159</v>
      </c>
      <c r="H66" s="90" t="s">
        <v>1160</v>
      </c>
      <c r="I66" s="90" t="s">
        <v>1161</v>
      </c>
    </row>
    <row r="67" spans="1:9" x14ac:dyDescent="0.25">
      <c r="A67" s="38">
        <v>19</v>
      </c>
      <c r="B67" s="38">
        <v>114</v>
      </c>
      <c r="C67" s="90" t="s">
        <v>387</v>
      </c>
      <c r="D67" s="90">
        <v>2006</v>
      </c>
      <c r="E67" s="90" t="s">
        <v>164</v>
      </c>
      <c r="F67" s="90" t="s">
        <v>1162</v>
      </c>
      <c r="G67" s="90" t="s">
        <v>1163</v>
      </c>
      <c r="H67" s="90" t="s">
        <v>1164</v>
      </c>
      <c r="I67" s="90" t="s">
        <v>1165</v>
      </c>
    </row>
    <row r="68" spans="1:9" x14ac:dyDescent="0.25">
      <c r="B68" s="38">
        <v>120</v>
      </c>
      <c r="C68" s="90" t="s">
        <v>339</v>
      </c>
      <c r="D68" s="90">
        <v>2007</v>
      </c>
      <c r="E68" s="90" t="s">
        <v>204</v>
      </c>
      <c r="F68" s="90" t="s">
        <v>598</v>
      </c>
      <c r="G68" s="90" t="s">
        <v>1166</v>
      </c>
    </row>
    <row r="69" spans="1:9" x14ac:dyDescent="0.25">
      <c r="A69" s="38" t="s">
        <v>883</v>
      </c>
      <c r="B69" s="38" t="s">
        <v>125</v>
      </c>
      <c r="C69" s="90" t="s">
        <v>1167</v>
      </c>
    </row>
    <row r="70" spans="1:9" x14ac:dyDescent="0.25">
      <c r="A70" s="38" t="s">
        <v>127</v>
      </c>
      <c r="B70" s="38" t="s">
        <v>128</v>
      </c>
      <c r="C70" s="90" t="s">
        <v>129</v>
      </c>
      <c r="D70" s="90" t="s">
        <v>130</v>
      </c>
      <c r="E70" s="90" t="s">
        <v>131</v>
      </c>
      <c r="F70" s="90" t="s">
        <v>132</v>
      </c>
      <c r="G70" s="90" t="s">
        <v>133</v>
      </c>
      <c r="H70" s="90" t="s">
        <v>134</v>
      </c>
      <c r="I70" s="90" t="s">
        <v>135</v>
      </c>
    </row>
    <row r="71" spans="1:9" x14ac:dyDescent="0.25">
      <c r="A71" s="38">
        <v>1</v>
      </c>
      <c r="B71" s="38">
        <v>146</v>
      </c>
      <c r="C71" s="90" t="s">
        <v>394</v>
      </c>
      <c r="D71" s="90">
        <v>2006</v>
      </c>
      <c r="E71" s="90" t="s">
        <v>137</v>
      </c>
      <c r="F71" s="90" t="s">
        <v>1168</v>
      </c>
      <c r="G71" s="90" t="s">
        <v>1169</v>
      </c>
      <c r="H71" s="90" t="s">
        <v>1170</v>
      </c>
      <c r="I71" s="90" t="s">
        <v>141</v>
      </c>
    </row>
    <row r="72" spans="1:9" x14ac:dyDescent="0.25">
      <c r="A72" s="38">
        <v>2</v>
      </c>
      <c r="B72" s="38">
        <v>139</v>
      </c>
      <c r="C72" s="90" t="s">
        <v>408</v>
      </c>
      <c r="D72" s="90">
        <v>2007</v>
      </c>
      <c r="E72" s="90" t="s">
        <v>204</v>
      </c>
      <c r="F72" s="90" t="s">
        <v>1171</v>
      </c>
      <c r="G72" s="90" t="s">
        <v>1172</v>
      </c>
      <c r="H72" s="90" t="s">
        <v>1173</v>
      </c>
      <c r="I72" s="90" t="s">
        <v>1174</v>
      </c>
    </row>
    <row r="73" spans="1:9" x14ac:dyDescent="0.25">
      <c r="A73" s="38">
        <v>3</v>
      </c>
      <c r="B73" s="38">
        <v>147</v>
      </c>
      <c r="C73" s="90" t="s">
        <v>398</v>
      </c>
      <c r="D73" s="90">
        <v>2007</v>
      </c>
      <c r="E73" s="90" t="s">
        <v>204</v>
      </c>
      <c r="F73" s="90" t="s">
        <v>1175</v>
      </c>
      <c r="G73" s="90" t="s">
        <v>1176</v>
      </c>
      <c r="H73" s="90" t="s">
        <v>1177</v>
      </c>
      <c r="I73" s="90" t="s">
        <v>1178</v>
      </c>
    </row>
    <row r="74" spans="1:9" x14ac:dyDescent="0.25">
      <c r="A74" s="38">
        <v>4</v>
      </c>
      <c r="B74" s="38">
        <v>142</v>
      </c>
      <c r="C74" s="90" t="s">
        <v>448</v>
      </c>
      <c r="D74" s="90">
        <v>2006</v>
      </c>
      <c r="E74" s="90" t="s">
        <v>204</v>
      </c>
      <c r="F74" s="90" t="s">
        <v>1179</v>
      </c>
      <c r="G74" s="90" t="s">
        <v>1180</v>
      </c>
      <c r="H74" s="90" t="s">
        <v>1181</v>
      </c>
      <c r="I74" s="90" t="s">
        <v>147</v>
      </c>
    </row>
    <row r="75" spans="1:9" x14ac:dyDescent="0.25">
      <c r="A75" s="38">
        <v>5</v>
      </c>
      <c r="B75" s="38">
        <v>148</v>
      </c>
      <c r="C75" s="90" t="s">
        <v>403</v>
      </c>
      <c r="D75" s="90">
        <v>2006</v>
      </c>
      <c r="E75" s="90" t="s">
        <v>137</v>
      </c>
      <c r="F75" s="90" t="s">
        <v>1182</v>
      </c>
      <c r="G75" s="90" t="s">
        <v>1183</v>
      </c>
      <c r="H75" s="90" t="s">
        <v>1184</v>
      </c>
      <c r="I75" s="90" t="s">
        <v>1185</v>
      </c>
    </row>
    <row r="76" spans="1:9" x14ac:dyDescent="0.25">
      <c r="A76" s="38">
        <v>6</v>
      </c>
      <c r="B76" s="38">
        <v>143</v>
      </c>
      <c r="C76" s="90" t="s">
        <v>428</v>
      </c>
      <c r="D76" s="90">
        <v>2007</v>
      </c>
      <c r="E76" s="90" t="s">
        <v>137</v>
      </c>
      <c r="F76" s="90" t="s">
        <v>1106</v>
      </c>
      <c r="G76" s="90" t="s">
        <v>1186</v>
      </c>
      <c r="H76" s="90" t="s">
        <v>1187</v>
      </c>
      <c r="I76" s="90" t="s">
        <v>1188</v>
      </c>
    </row>
    <row r="77" spans="1:9" x14ac:dyDescent="0.25">
      <c r="A77" s="38">
        <v>7</v>
      </c>
      <c r="B77" s="38">
        <v>131</v>
      </c>
      <c r="C77" s="90" t="s">
        <v>418</v>
      </c>
      <c r="D77" s="90">
        <v>2007</v>
      </c>
      <c r="E77" s="90" t="s">
        <v>143</v>
      </c>
      <c r="F77" s="90" t="s">
        <v>1189</v>
      </c>
      <c r="G77" s="90" t="s">
        <v>1190</v>
      </c>
      <c r="H77" s="90" t="s">
        <v>1191</v>
      </c>
      <c r="I77" s="90" t="s">
        <v>1192</v>
      </c>
    </row>
    <row r="78" spans="1:9" x14ac:dyDescent="0.25">
      <c r="A78" s="38">
        <v>8</v>
      </c>
      <c r="B78" s="38">
        <v>134</v>
      </c>
      <c r="C78" s="90" t="s">
        <v>423</v>
      </c>
      <c r="D78" s="90">
        <v>2007</v>
      </c>
      <c r="E78" s="90" t="s">
        <v>424</v>
      </c>
      <c r="F78" s="90" t="s">
        <v>1166</v>
      </c>
      <c r="G78" s="90" t="s">
        <v>721</v>
      </c>
      <c r="H78" s="90" t="s">
        <v>1193</v>
      </c>
      <c r="I78" s="90" t="s">
        <v>1194</v>
      </c>
    </row>
    <row r="79" spans="1:9" x14ac:dyDescent="0.25">
      <c r="A79" s="38">
        <v>9</v>
      </c>
      <c r="B79" s="38">
        <v>133</v>
      </c>
      <c r="C79" s="90" t="s">
        <v>433</v>
      </c>
      <c r="D79" s="90">
        <v>2006</v>
      </c>
      <c r="E79" s="90" t="s">
        <v>143</v>
      </c>
      <c r="F79" s="90" t="s">
        <v>1195</v>
      </c>
      <c r="G79" s="90" t="s">
        <v>949</v>
      </c>
      <c r="H79" s="90" t="s">
        <v>1196</v>
      </c>
      <c r="I79" s="90" t="s">
        <v>1197</v>
      </c>
    </row>
    <row r="80" spans="1:9" x14ac:dyDescent="0.25">
      <c r="A80" s="38">
        <v>10</v>
      </c>
      <c r="B80" s="38">
        <v>138</v>
      </c>
      <c r="C80" s="90" t="s">
        <v>413</v>
      </c>
      <c r="D80" s="90">
        <v>2006</v>
      </c>
      <c r="E80" s="90" t="s">
        <v>164</v>
      </c>
      <c r="F80" s="90" t="s">
        <v>1133</v>
      </c>
      <c r="G80" s="90" t="s">
        <v>1198</v>
      </c>
      <c r="H80" s="90" t="s">
        <v>1199</v>
      </c>
      <c r="I80" s="90" t="s">
        <v>1200</v>
      </c>
    </row>
    <row r="81" spans="1:9" x14ac:dyDescent="0.25">
      <c r="A81" s="38">
        <v>11</v>
      </c>
      <c r="B81" s="38">
        <v>136</v>
      </c>
      <c r="C81" s="90" t="s">
        <v>443</v>
      </c>
      <c r="D81" s="90">
        <v>2007</v>
      </c>
      <c r="E81" s="90" t="s">
        <v>137</v>
      </c>
      <c r="F81" s="90" t="s">
        <v>1201</v>
      </c>
      <c r="G81" s="90" t="s">
        <v>1202</v>
      </c>
      <c r="H81" s="90" t="s">
        <v>1203</v>
      </c>
      <c r="I81" s="90" t="s">
        <v>1204</v>
      </c>
    </row>
    <row r="82" spans="1:9" x14ac:dyDescent="0.25">
      <c r="A82" s="38">
        <v>12</v>
      </c>
      <c r="B82" s="38">
        <v>140</v>
      </c>
      <c r="C82" s="90" t="s">
        <v>922</v>
      </c>
      <c r="D82" s="90">
        <v>2006</v>
      </c>
      <c r="E82" s="90" t="s">
        <v>170</v>
      </c>
      <c r="F82" s="90" t="s">
        <v>1205</v>
      </c>
      <c r="G82" s="90" t="s">
        <v>1206</v>
      </c>
      <c r="H82" s="90" t="s">
        <v>1207</v>
      </c>
      <c r="I82" s="90" t="s">
        <v>1208</v>
      </c>
    </row>
    <row r="83" spans="1:9" x14ac:dyDescent="0.25">
      <c r="A83" s="38">
        <v>13</v>
      </c>
      <c r="B83" s="38">
        <v>141</v>
      </c>
      <c r="C83" s="90" t="s">
        <v>931</v>
      </c>
      <c r="D83" s="90">
        <v>2007</v>
      </c>
      <c r="E83" s="90" t="s">
        <v>137</v>
      </c>
      <c r="F83" s="90" t="s">
        <v>1209</v>
      </c>
      <c r="G83" s="90" t="s">
        <v>1210</v>
      </c>
      <c r="H83" s="90" t="s">
        <v>1211</v>
      </c>
      <c r="I83" s="90" t="s">
        <v>1212</v>
      </c>
    </row>
    <row r="84" spans="1:9" x14ac:dyDescent="0.25">
      <c r="A84" s="38">
        <v>14</v>
      </c>
      <c r="B84" s="38">
        <v>132</v>
      </c>
      <c r="C84" s="90" t="s">
        <v>452</v>
      </c>
      <c r="D84" s="90">
        <v>2007</v>
      </c>
      <c r="E84" s="90" t="s">
        <v>170</v>
      </c>
      <c r="F84" s="90" t="s">
        <v>1155</v>
      </c>
      <c r="G84" s="90" t="s">
        <v>1213</v>
      </c>
      <c r="H84" s="90" t="s">
        <v>1214</v>
      </c>
      <c r="I84" s="90" t="s">
        <v>1215</v>
      </c>
    </row>
    <row r="85" spans="1:9" x14ac:dyDescent="0.25">
      <c r="A85" s="38">
        <v>15</v>
      </c>
      <c r="B85" s="38">
        <v>137</v>
      </c>
      <c r="C85" s="90" t="s">
        <v>939</v>
      </c>
      <c r="D85" s="90">
        <v>2007</v>
      </c>
      <c r="E85" s="90" t="s">
        <v>137</v>
      </c>
      <c r="F85" s="90" t="s">
        <v>1216</v>
      </c>
      <c r="G85" s="90" t="s">
        <v>1217</v>
      </c>
      <c r="H85" s="90" t="s">
        <v>1218</v>
      </c>
      <c r="I85" s="90" t="s">
        <v>1219</v>
      </c>
    </row>
    <row r="86" spans="1:9" x14ac:dyDescent="0.25">
      <c r="A86" s="38">
        <v>16</v>
      </c>
      <c r="B86" s="38">
        <v>144</v>
      </c>
      <c r="C86" s="90" t="s">
        <v>946</v>
      </c>
      <c r="D86" s="90">
        <v>2007</v>
      </c>
      <c r="E86" s="90" t="s">
        <v>137</v>
      </c>
      <c r="F86" s="90" t="s">
        <v>1220</v>
      </c>
      <c r="G86" s="90" t="s">
        <v>1221</v>
      </c>
      <c r="H86" s="90" t="s">
        <v>1222</v>
      </c>
      <c r="I86" s="90" t="s">
        <v>1223</v>
      </c>
    </row>
    <row r="87" spans="1:9" x14ac:dyDescent="0.25">
      <c r="B87" s="38">
        <v>135</v>
      </c>
      <c r="C87" s="90" t="s">
        <v>438</v>
      </c>
      <c r="D87" s="90">
        <v>2006</v>
      </c>
      <c r="E87" s="90" t="s">
        <v>170</v>
      </c>
      <c r="F87" s="90" t="s">
        <v>210</v>
      </c>
    </row>
    <row r="88" spans="1:9" x14ac:dyDescent="0.25">
      <c r="B88" s="38">
        <v>145</v>
      </c>
      <c r="C88" s="90" t="s">
        <v>915</v>
      </c>
      <c r="D88" s="90">
        <v>2007</v>
      </c>
      <c r="E88" s="90" t="s">
        <v>137</v>
      </c>
      <c r="F88" s="90" t="s">
        <v>210</v>
      </c>
    </row>
    <row r="89" spans="1:9" x14ac:dyDescent="0.25">
      <c r="A89" s="38" t="s">
        <v>454</v>
      </c>
    </row>
    <row r="90" spans="1:9" x14ac:dyDescent="0.25">
      <c r="A90" s="38" t="s">
        <v>723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7A9C-889A-4303-9635-60FE8EDC92A9}">
  <dimension ref="A1:J80"/>
  <sheetViews>
    <sheetView topLeftCell="A44" workbookViewId="0">
      <selection activeCell="M50" sqref="M50"/>
    </sheetView>
  </sheetViews>
  <sheetFormatPr defaultRowHeight="15" x14ac:dyDescent="0.25"/>
  <cols>
    <col min="2" max="2" width="12.85546875" style="35" bestFit="1" customWidth="1"/>
    <col min="3" max="3" width="15.7109375" style="35" bestFit="1" customWidth="1"/>
    <col min="4" max="4" width="47.5703125" bestFit="1" customWidth="1"/>
    <col min="5" max="5" width="5.42578125" bestFit="1" customWidth="1"/>
    <col min="6" max="6" width="17.42578125" bestFit="1" customWidth="1"/>
    <col min="7" max="10" width="7.140625" bestFit="1" customWidth="1"/>
  </cols>
  <sheetData>
    <row r="1" spans="1:10" x14ac:dyDescent="0.25">
      <c r="A1" s="90"/>
      <c r="B1" s="38" t="s">
        <v>1265</v>
      </c>
      <c r="C1" s="38" t="s">
        <v>1266</v>
      </c>
      <c r="D1" s="90" t="s">
        <v>1267</v>
      </c>
      <c r="E1" s="90"/>
      <c r="F1" s="90"/>
      <c r="G1" s="90"/>
      <c r="H1" s="90"/>
      <c r="I1" s="90"/>
      <c r="J1" s="90"/>
    </row>
    <row r="2" spans="1:10" x14ac:dyDescent="0.25">
      <c r="A2" s="90"/>
      <c r="B2" s="38" t="s">
        <v>127</v>
      </c>
      <c r="C2" s="38" t="s">
        <v>128</v>
      </c>
      <c r="D2" s="90" t="s">
        <v>129</v>
      </c>
      <c r="E2" s="90" t="s">
        <v>130</v>
      </c>
      <c r="F2" s="90" t="s">
        <v>131</v>
      </c>
      <c r="G2" s="90" t="s">
        <v>132</v>
      </c>
      <c r="H2" s="90" t="s">
        <v>133</v>
      </c>
      <c r="I2" s="90" t="s">
        <v>134</v>
      </c>
      <c r="J2" s="90" t="s">
        <v>135</v>
      </c>
    </row>
    <row r="3" spans="1:10" x14ac:dyDescent="0.25">
      <c r="A3" s="90"/>
      <c r="B3" s="38">
        <v>1</v>
      </c>
      <c r="C3" s="38">
        <v>45</v>
      </c>
      <c r="D3" s="90" t="s">
        <v>136</v>
      </c>
      <c r="E3" s="90">
        <v>2008</v>
      </c>
      <c r="F3" s="90" t="s">
        <v>137</v>
      </c>
      <c r="G3" s="90" t="s">
        <v>1268</v>
      </c>
      <c r="H3" s="90" t="s">
        <v>1269</v>
      </c>
      <c r="I3" s="90" t="s">
        <v>1270</v>
      </c>
      <c r="J3" s="90" t="s">
        <v>141</v>
      </c>
    </row>
    <row r="4" spans="1:10" x14ac:dyDescent="0.25">
      <c r="A4" s="90"/>
      <c r="B4" s="38">
        <v>2</v>
      </c>
      <c r="C4" s="38">
        <v>52</v>
      </c>
      <c r="D4" s="90" t="s">
        <v>142</v>
      </c>
      <c r="E4" s="90">
        <v>2008</v>
      </c>
      <c r="F4" s="90" t="s">
        <v>143</v>
      </c>
      <c r="G4" s="90" t="s">
        <v>1271</v>
      </c>
      <c r="H4" s="90" t="s">
        <v>1272</v>
      </c>
      <c r="I4" s="90" t="s">
        <v>1273</v>
      </c>
      <c r="J4" s="90" t="s">
        <v>1274</v>
      </c>
    </row>
    <row r="5" spans="1:10" x14ac:dyDescent="0.25">
      <c r="A5" s="90"/>
      <c r="B5" s="38">
        <v>3</v>
      </c>
      <c r="C5" s="38">
        <v>47</v>
      </c>
      <c r="D5" s="90" t="s">
        <v>169</v>
      </c>
      <c r="E5" s="90">
        <v>2009</v>
      </c>
      <c r="F5" s="90" t="s">
        <v>170</v>
      </c>
      <c r="G5" s="90" t="s">
        <v>1275</v>
      </c>
      <c r="H5" s="90" t="s">
        <v>1276</v>
      </c>
      <c r="I5" s="90" t="s">
        <v>1277</v>
      </c>
      <c r="J5" s="90" t="s">
        <v>1278</v>
      </c>
    </row>
    <row r="6" spans="1:10" x14ac:dyDescent="0.25">
      <c r="A6" s="90"/>
      <c r="B6" s="38">
        <v>4</v>
      </c>
      <c r="C6" s="38">
        <v>46</v>
      </c>
      <c r="D6" s="90" t="s">
        <v>163</v>
      </c>
      <c r="E6" s="90">
        <v>2008</v>
      </c>
      <c r="F6" s="90" t="s">
        <v>164</v>
      </c>
      <c r="G6" s="90" t="s">
        <v>1279</v>
      </c>
      <c r="H6" s="90" t="s">
        <v>1280</v>
      </c>
      <c r="I6" s="90" t="s">
        <v>1281</v>
      </c>
      <c r="J6" s="90" t="s">
        <v>486</v>
      </c>
    </row>
    <row r="7" spans="1:10" x14ac:dyDescent="0.25">
      <c r="A7" s="90"/>
      <c r="B7" s="38">
        <v>5</v>
      </c>
      <c r="C7" s="38">
        <v>44</v>
      </c>
      <c r="D7" s="90" t="s">
        <v>211</v>
      </c>
      <c r="E7" s="90">
        <v>2009</v>
      </c>
      <c r="F7" s="90" t="s">
        <v>143</v>
      </c>
      <c r="G7" s="90" t="s">
        <v>1282</v>
      </c>
      <c r="H7" s="90" t="s">
        <v>1283</v>
      </c>
      <c r="I7" s="90" t="s">
        <v>1284</v>
      </c>
      <c r="J7" s="90" t="s">
        <v>1285</v>
      </c>
    </row>
    <row r="8" spans="1:10" x14ac:dyDescent="0.25">
      <c r="A8" s="90"/>
      <c r="B8" s="38">
        <v>6</v>
      </c>
      <c r="C8" s="38">
        <v>53</v>
      </c>
      <c r="D8" s="90" t="s">
        <v>148</v>
      </c>
      <c r="E8" s="90">
        <v>2009</v>
      </c>
      <c r="F8" s="90" t="s">
        <v>137</v>
      </c>
      <c r="G8" s="90" t="s">
        <v>904</v>
      </c>
      <c r="H8" s="90" t="s">
        <v>1286</v>
      </c>
      <c r="I8" s="90" t="s">
        <v>1287</v>
      </c>
      <c r="J8" s="90" t="s">
        <v>1288</v>
      </c>
    </row>
    <row r="9" spans="1:10" x14ac:dyDescent="0.25">
      <c r="A9" s="90"/>
      <c r="B9" s="38">
        <v>7</v>
      </c>
      <c r="C9" s="38">
        <v>48</v>
      </c>
      <c r="D9" s="90" t="s">
        <v>203</v>
      </c>
      <c r="E9" s="90">
        <v>2008</v>
      </c>
      <c r="F9" s="90" t="s">
        <v>204</v>
      </c>
      <c r="G9" s="90" t="s">
        <v>1289</v>
      </c>
      <c r="H9" s="90" t="s">
        <v>1290</v>
      </c>
      <c r="I9" s="90" t="s">
        <v>1291</v>
      </c>
      <c r="J9" s="90" t="s">
        <v>1292</v>
      </c>
    </row>
    <row r="10" spans="1:10" x14ac:dyDescent="0.25">
      <c r="A10" s="90"/>
      <c r="B10" s="38">
        <v>8</v>
      </c>
      <c r="C10" s="38">
        <v>42</v>
      </c>
      <c r="D10" s="90" t="s">
        <v>186</v>
      </c>
      <c r="E10" s="90">
        <v>2008</v>
      </c>
      <c r="F10" s="90" t="s">
        <v>187</v>
      </c>
      <c r="G10" s="90" t="s">
        <v>1293</v>
      </c>
      <c r="H10" s="90" t="s">
        <v>1294</v>
      </c>
      <c r="I10" s="90" t="s">
        <v>1295</v>
      </c>
      <c r="J10" s="90" t="s">
        <v>1296</v>
      </c>
    </row>
    <row r="11" spans="1:10" x14ac:dyDescent="0.25">
      <c r="A11" s="90"/>
      <c r="B11" s="38">
        <v>9</v>
      </c>
      <c r="C11" s="38">
        <v>51</v>
      </c>
      <c r="D11" s="90" t="s">
        <v>1297</v>
      </c>
      <c r="E11" s="90">
        <v>2009</v>
      </c>
      <c r="F11" s="90" t="s">
        <v>170</v>
      </c>
      <c r="G11" s="90" t="s">
        <v>1298</v>
      </c>
      <c r="H11" s="90" t="s">
        <v>1299</v>
      </c>
      <c r="I11" s="90" t="s">
        <v>1300</v>
      </c>
      <c r="J11" s="90" t="s">
        <v>1301</v>
      </c>
    </row>
    <row r="12" spans="1:10" x14ac:dyDescent="0.25">
      <c r="A12" s="90"/>
      <c r="B12" s="38">
        <v>10</v>
      </c>
      <c r="C12" s="38">
        <v>50</v>
      </c>
      <c r="D12" s="90" t="s">
        <v>1302</v>
      </c>
      <c r="E12" s="90">
        <v>2008</v>
      </c>
      <c r="F12" s="90" t="s">
        <v>265</v>
      </c>
      <c r="G12" s="90" t="s">
        <v>1303</v>
      </c>
      <c r="H12" s="90" t="s">
        <v>1304</v>
      </c>
      <c r="I12" s="90" t="s">
        <v>1305</v>
      </c>
      <c r="J12" s="90" t="s">
        <v>1306</v>
      </c>
    </row>
    <row r="13" spans="1:10" x14ac:dyDescent="0.25">
      <c r="A13" s="90"/>
      <c r="B13" s="38"/>
      <c r="C13" s="38">
        <v>43</v>
      </c>
      <c r="D13" s="90" t="s">
        <v>765</v>
      </c>
      <c r="E13" s="90">
        <v>2009</v>
      </c>
      <c r="F13" s="90" t="s">
        <v>137</v>
      </c>
      <c r="G13" s="90" t="s">
        <v>1307</v>
      </c>
      <c r="H13" s="90" t="s">
        <v>598</v>
      </c>
      <c r="I13" s="90"/>
      <c r="J13" s="90"/>
    </row>
    <row r="14" spans="1:10" x14ac:dyDescent="0.25">
      <c r="A14" s="90"/>
      <c r="B14" s="38"/>
      <c r="C14" s="38">
        <v>49</v>
      </c>
      <c r="D14" s="90" t="s">
        <v>198</v>
      </c>
      <c r="E14" s="90">
        <v>2008</v>
      </c>
      <c r="F14" s="90" t="s">
        <v>164</v>
      </c>
      <c r="G14" s="90" t="s">
        <v>210</v>
      </c>
      <c r="H14" s="90"/>
      <c r="I14" s="90"/>
      <c r="J14" s="90"/>
    </row>
    <row r="15" spans="1:10" x14ac:dyDescent="0.25">
      <c r="A15" s="90"/>
      <c r="B15" s="38"/>
      <c r="C15" s="38">
        <v>54</v>
      </c>
      <c r="D15" s="90" t="s">
        <v>175</v>
      </c>
      <c r="E15" s="90">
        <v>2008</v>
      </c>
      <c r="F15" s="90" t="s">
        <v>137</v>
      </c>
      <c r="G15" s="90" t="s">
        <v>1308</v>
      </c>
      <c r="H15" s="90" t="s">
        <v>598</v>
      </c>
      <c r="I15" s="90"/>
      <c r="J15" s="90"/>
    </row>
    <row r="16" spans="1:10" x14ac:dyDescent="0.25">
      <c r="A16" s="90"/>
      <c r="B16" s="38"/>
      <c r="C16" s="38"/>
      <c r="D16" s="90"/>
      <c r="E16" s="90"/>
      <c r="F16" s="90"/>
      <c r="G16" s="90"/>
      <c r="H16" s="90"/>
      <c r="I16" s="90"/>
      <c r="J16" s="90"/>
    </row>
    <row r="17" spans="1:10" x14ac:dyDescent="0.25">
      <c r="A17" s="90"/>
      <c r="B17" s="38" t="s">
        <v>1309</v>
      </c>
      <c r="C17" s="38" t="s">
        <v>1266</v>
      </c>
      <c r="D17" s="90" t="s">
        <v>1310</v>
      </c>
      <c r="E17" s="90"/>
      <c r="F17" s="90"/>
      <c r="G17" s="90"/>
      <c r="H17" s="90"/>
      <c r="I17" s="90"/>
      <c r="J17" s="90"/>
    </row>
    <row r="18" spans="1:10" x14ac:dyDescent="0.25">
      <c r="A18" s="90"/>
      <c r="B18" s="38" t="s">
        <v>127</v>
      </c>
      <c r="C18" s="38" t="s">
        <v>128</v>
      </c>
      <c r="D18" s="90" t="s">
        <v>129</v>
      </c>
      <c r="E18" s="90" t="s">
        <v>130</v>
      </c>
      <c r="F18" s="90" t="s">
        <v>131</v>
      </c>
      <c r="G18" s="90" t="s">
        <v>132</v>
      </c>
      <c r="H18" s="90" t="s">
        <v>133</v>
      </c>
      <c r="I18" s="90" t="s">
        <v>134</v>
      </c>
      <c r="J18" s="90" t="s">
        <v>135</v>
      </c>
    </row>
    <row r="19" spans="1:10" x14ac:dyDescent="0.25">
      <c r="A19" s="90"/>
      <c r="B19" s="38">
        <v>1</v>
      </c>
      <c r="C19" s="38">
        <v>61</v>
      </c>
      <c r="D19" s="90" t="s">
        <v>235</v>
      </c>
      <c r="E19" s="90">
        <v>2008</v>
      </c>
      <c r="F19" s="90" t="s">
        <v>137</v>
      </c>
      <c r="G19" s="90" t="s">
        <v>1311</v>
      </c>
      <c r="H19" s="90" t="s">
        <v>1312</v>
      </c>
      <c r="I19" s="90" t="s">
        <v>1313</v>
      </c>
      <c r="J19" s="90" t="s">
        <v>141</v>
      </c>
    </row>
    <row r="20" spans="1:10" x14ac:dyDescent="0.25">
      <c r="A20" s="90"/>
      <c r="B20" s="38">
        <v>2</v>
      </c>
      <c r="C20" s="38">
        <v>74</v>
      </c>
      <c r="D20" s="90" t="s">
        <v>225</v>
      </c>
      <c r="E20" s="90">
        <v>2008</v>
      </c>
      <c r="F20" s="90" t="s">
        <v>137</v>
      </c>
      <c r="G20" s="90" t="s">
        <v>1314</v>
      </c>
      <c r="H20" s="90" t="s">
        <v>1312</v>
      </c>
      <c r="I20" s="90" t="s">
        <v>1315</v>
      </c>
      <c r="J20" s="90" t="s">
        <v>1316</v>
      </c>
    </row>
    <row r="21" spans="1:10" x14ac:dyDescent="0.25">
      <c r="A21" s="90"/>
      <c r="B21" s="38">
        <v>3</v>
      </c>
      <c r="C21" s="38">
        <v>72</v>
      </c>
      <c r="D21" s="90" t="s">
        <v>311</v>
      </c>
      <c r="E21" s="90">
        <v>2009</v>
      </c>
      <c r="F21" s="90" t="s">
        <v>204</v>
      </c>
      <c r="G21" s="90" t="s">
        <v>1317</v>
      </c>
      <c r="H21" s="90" t="s">
        <v>1318</v>
      </c>
      <c r="I21" s="90" t="s">
        <v>1319</v>
      </c>
      <c r="J21" s="90" t="s">
        <v>1320</v>
      </c>
    </row>
    <row r="22" spans="1:10" x14ac:dyDescent="0.25">
      <c r="A22" s="90"/>
      <c r="B22" s="38">
        <v>4</v>
      </c>
      <c r="C22" s="38">
        <v>69</v>
      </c>
      <c r="D22" s="90" t="s">
        <v>220</v>
      </c>
      <c r="E22" s="90">
        <v>2008</v>
      </c>
      <c r="F22" s="90" t="s">
        <v>143</v>
      </c>
      <c r="G22" s="90" t="s">
        <v>1321</v>
      </c>
      <c r="H22" s="90" t="s">
        <v>1322</v>
      </c>
      <c r="I22" s="90" t="s">
        <v>1323</v>
      </c>
      <c r="J22" s="90" t="s">
        <v>1324</v>
      </c>
    </row>
    <row r="23" spans="1:10" x14ac:dyDescent="0.25">
      <c r="A23" s="90"/>
      <c r="B23" s="38">
        <v>5</v>
      </c>
      <c r="C23" s="38">
        <v>57</v>
      </c>
      <c r="D23" s="90" t="s">
        <v>254</v>
      </c>
      <c r="E23" s="90">
        <v>2008</v>
      </c>
      <c r="F23" s="90" t="s">
        <v>143</v>
      </c>
      <c r="G23" s="90" t="s">
        <v>1325</v>
      </c>
      <c r="H23" s="90" t="s">
        <v>1000</v>
      </c>
      <c r="I23" s="90" t="s">
        <v>1326</v>
      </c>
      <c r="J23" s="90" t="s">
        <v>1327</v>
      </c>
    </row>
    <row r="24" spans="1:10" x14ac:dyDescent="0.25">
      <c r="A24" s="90"/>
      <c r="B24" s="38">
        <v>6</v>
      </c>
      <c r="C24" s="38">
        <v>78</v>
      </c>
      <c r="D24" s="90" t="s">
        <v>244</v>
      </c>
      <c r="E24" s="90">
        <v>2009</v>
      </c>
      <c r="F24" s="90" t="s">
        <v>204</v>
      </c>
      <c r="G24" s="90" t="s">
        <v>1328</v>
      </c>
      <c r="H24" s="90" t="s">
        <v>1329</v>
      </c>
      <c r="I24" s="90" t="s">
        <v>1330</v>
      </c>
      <c r="J24" s="90" t="s">
        <v>1331</v>
      </c>
    </row>
    <row r="25" spans="1:10" x14ac:dyDescent="0.25">
      <c r="A25" s="90"/>
      <c r="B25" s="38">
        <v>7</v>
      </c>
      <c r="C25" s="38">
        <v>71</v>
      </c>
      <c r="D25" s="90" t="s">
        <v>270</v>
      </c>
      <c r="E25" s="90">
        <v>2008</v>
      </c>
      <c r="F25" s="90" t="s">
        <v>137</v>
      </c>
      <c r="G25" s="90" t="s">
        <v>1332</v>
      </c>
      <c r="H25" s="90" t="s">
        <v>1333</v>
      </c>
      <c r="I25" s="90" t="s">
        <v>1334</v>
      </c>
      <c r="J25" s="90" t="s">
        <v>1335</v>
      </c>
    </row>
    <row r="26" spans="1:10" x14ac:dyDescent="0.25">
      <c r="A26" s="90"/>
      <c r="B26" s="38">
        <v>8</v>
      </c>
      <c r="C26" s="38">
        <v>70</v>
      </c>
      <c r="D26" s="90" t="s">
        <v>230</v>
      </c>
      <c r="E26" s="90">
        <v>2009</v>
      </c>
      <c r="F26" s="90" t="s">
        <v>164</v>
      </c>
      <c r="G26" s="90" t="s">
        <v>815</v>
      </c>
      <c r="H26" s="90" t="s">
        <v>1336</v>
      </c>
      <c r="I26" s="90" t="s">
        <v>1337</v>
      </c>
      <c r="J26" s="90" t="s">
        <v>1338</v>
      </c>
    </row>
    <row r="27" spans="1:10" x14ac:dyDescent="0.25">
      <c r="A27" s="90"/>
      <c r="B27" s="38">
        <v>9</v>
      </c>
      <c r="C27" s="38">
        <v>76</v>
      </c>
      <c r="D27" s="90" t="s">
        <v>264</v>
      </c>
      <c r="E27" s="90">
        <v>2009</v>
      </c>
      <c r="F27" s="90" t="s">
        <v>265</v>
      </c>
      <c r="G27" s="90" t="s">
        <v>1339</v>
      </c>
      <c r="H27" s="90" t="s">
        <v>1340</v>
      </c>
      <c r="I27" s="90" t="s">
        <v>1341</v>
      </c>
      <c r="J27" s="90" t="s">
        <v>1342</v>
      </c>
    </row>
    <row r="28" spans="1:10" x14ac:dyDescent="0.25">
      <c r="A28" s="90"/>
      <c r="B28" s="38">
        <v>10</v>
      </c>
      <c r="C28" s="38">
        <v>65</v>
      </c>
      <c r="D28" s="90" t="s">
        <v>592</v>
      </c>
      <c r="E28" s="90">
        <v>2009</v>
      </c>
      <c r="F28" s="90" t="s">
        <v>181</v>
      </c>
      <c r="G28" s="90" t="s">
        <v>1343</v>
      </c>
      <c r="H28" s="90" t="s">
        <v>1344</v>
      </c>
      <c r="I28" s="90" t="s">
        <v>1345</v>
      </c>
      <c r="J28" s="90" t="s">
        <v>1346</v>
      </c>
    </row>
    <row r="29" spans="1:10" x14ac:dyDescent="0.25">
      <c r="A29" s="90"/>
      <c r="B29" s="38">
        <v>11</v>
      </c>
      <c r="C29" s="38">
        <v>68</v>
      </c>
      <c r="D29" s="90" t="s">
        <v>280</v>
      </c>
      <c r="E29" s="90">
        <v>2009</v>
      </c>
      <c r="F29" s="90" t="s">
        <v>137</v>
      </c>
      <c r="G29" s="90" t="s">
        <v>1347</v>
      </c>
      <c r="H29" s="90" t="s">
        <v>1348</v>
      </c>
      <c r="I29" s="90" t="s">
        <v>1349</v>
      </c>
      <c r="J29" s="90" t="s">
        <v>1350</v>
      </c>
    </row>
    <row r="30" spans="1:10" x14ac:dyDescent="0.25">
      <c r="A30" s="90"/>
      <c r="B30" s="38">
        <v>12</v>
      </c>
      <c r="C30" s="38">
        <v>58</v>
      </c>
      <c r="D30" s="90" t="s">
        <v>309</v>
      </c>
      <c r="E30" s="90">
        <v>2009</v>
      </c>
      <c r="F30" s="90" t="s">
        <v>204</v>
      </c>
      <c r="G30" s="90" t="s">
        <v>1351</v>
      </c>
      <c r="H30" s="90" t="s">
        <v>1352</v>
      </c>
      <c r="I30" s="90" t="s">
        <v>1353</v>
      </c>
      <c r="J30" s="90" t="s">
        <v>1354</v>
      </c>
    </row>
    <row r="31" spans="1:10" x14ac:dyDescent="0.25">
      <c r="A31" s="90"/>
      <c r="B31" s="38">
        <v>13</v>
      </c>
      <c r="C31" s="38">
        <v>63</v>
      </c>
      <c r="D31" s="90" t="s">
        <v>578</v>
      </c>
      <c r="E31" s="90">
        <v>2009</v>
      </c>
      <c r="F31" s="90" t="s">
        <v>137</v>
      </c>
      <c r="G31" s="90" t="s">
        <v>1355</v>
      </c>
      <c r="H31" s="90" t="s">
        <v>1356</v>
      </c>
      <c r="I31" s="90" t="s">
        <v>1357</v>
      </c>
      <c r="J31" s="90" t="s">
        <v>1358</v>
      </c>
    </row>
    <row r="32" spans="1:10" x14ac:dyDescent="0.25">
      <c r="A32" s="90"/>
      <c r="B32" s="38">
        <v>14</v>
      </c>
      <c r="C32" s="38">
        <v>67</v>
      </c>
      <c r="D32" s="90" t="s">
        <v>1359</v>
      </c>
      <c r="E32" s="90">
        <v>2009</v>
      </c>
      <c r="F32" s="90" t="s">
        <v>181</v>
      </c>
      <c r="G32" s="90" t="s">
        <v>1360</v>
      </c>
      <c r="H32" s="90" t="s">
        <v>1361</v>
      </c>
      <c r="I32" s="90" t="s">
        <v>794</v>
      </c>
      <c r="J32" s="90" t="s">
        <v>1362</v>
      </c>
    </row>
    <row r="33" spans="1:10" x14ac:dyDescent="0.25">
      <c r="A33" s="90"/>
      <c r="B33" s="38">
        <v>15</v>
      </c>
      <c r="C33" s="38">
        <v>62</v>
      </c>
      <c r="D33" s="90" t="s">
        <v>289</v>
      </c>
      <c r="E33" s="90">
        <v>2008</v>
      </c>
      <c r="F33" s="90" t="s">
        <v>143</v>
      </c>
      <c r="G33" s="90" t="s">
        <v>231</v>
      </c>
      <c r="H33" s="90" t="s">
        <v>1363</v>
      </c>
      <c r="I33" s="90" t="s">
        <v>1364</v>
      </c>
      <c r="J33" s="90" t="s">
        <v>1365</v>
      </c>
    </row>
    <row r="34" spans="1:10" x14ac:dyDescent="0.25">
      <c r="A34" s="90"/>
      <c r="B34" s="38"/>
      <c r="C34" s="38">
        <v>59</v>
      </c>
      <c r="D34" s="90" t="s">
        <v>249</v>
      </c>
      <c r="E34" s="90">
        <v>2008</v>
      </c>
      <c r="F34" s="90" t="s">
        <v>143</v>
      </c>
      <c r="G34" s="90" t="s">
        <v>213</v>
      </c>
      <c r="H34" s="90" t="s">
        <v>213</v>
      </c>
      <c r="I34" s="90"/>
      <c r="J34" s="90"/>
    </row>
    <row r="35" spans="1:10" x14ac:dyDescent="0.25">
      <c r="A35" s="90"/>
      <c r="B35" s="38"/>
      <c r="C35" s="38">
        <v>60</v>
      </c>
      <c r="D35" s="90" t="s">
        <v>1366</v>
      </c>
      <c r="E35" s="90">
        <v>2008</v>
      </c>
      <c r="F35" s="90" t="s">
        <v>143</v>
      </c>
      <c r="G35" s="90" t="s">
        <v>598</v>
      </c>
      <c r="H35" s="90" t="s">
        <v>210</v>
      </c>
      <c r="I35" s="90"/>
      <c r="J35" s="90"/>
    </row>
    <row r="36" spans="1:10" x14ac:dyDescent="0.25">
      <c r="A36" s="90"/>
      <c r="B36" s="38"/>
      <c r="C36" s="38">
        <v>64</v>
      </c>
      <c r="D36" s="90" t="s">
        <v>259</v>
      </c>
      <c r="E36" s="90">
        <v>2009</v>
      </c>
      <c r="F36" s="90" t="s">
        <v>137</v>
      </c>
      <c r="G36" s="90" t="s">
        <v>1367</v>
      </c>
      <c r="H36" s="90" t="s">
        <v>598</v>
      </c>
      <c r="I36" s="90"/>
      <c r="J36" s="90"/>
    </row>
    <row r="37" spans="1:10" x14ac:dyDescent="0.25">
      <c r="A37" s="90"/>
      <c r="B37" s="38"/>
      <c r="C37" s="38">
        <v>66</v>
      </c>
      <c r="D37" s="90" t="s">
        <v>240</v>
      </c>
      <c r="E37" s="90">
        <v>2008</v>
      </c>
      <c r="F37" s="90" t="s">
        <v>170</v>
      </c>
      <c r="G37" s="90" t="s">
        <v>598</v>
      </c>
      <c r="H37" s="90" t="s">
        <v>598</v>
      </c>
      <c r="I37" s="90"/>
      <c r="J37" s="90"/>
    </row>
    <row r="38" spans="1:10" x14ac:dyDescent="0.25">
      <c r="A38" s="90"/>
      <c r="B38" s="38"/>
      <c r="C38" s="38">
        <v>73</v>
      </c>
      <c r="D38" s="90" t="s">
        <v>216</v>
      </c>
      <c r="E38" s="90">
        <v>2008</v>
      </c>
      <c r="F38" s="90" t="s">
        <v>170</v>
      </c>
      <c r="G38" s="90" t="s">
        <v>1368</v>
      </c>
      <c r="H38" s="90" t="s">
        <v>598</v>
      </c>
      <c r="I38" s="90"/>
      <c r="J38" s="90"/>
    </row>
    <row r="39" spans="1:10" x14ac:dyDescent="0.25">
      <c r="A39" s="90"/>
      <c r="B39" s="38"/>
      <c r="C39" s="38">
        <v>75</v>
      </c>
      <c r="D39" s="90" t="s">
        <v>307</v>
      </c>
      <c r="E39" s="90">
        <v>2008</v>
      </c>
      <c r="F39" s="90" t="s">
        <v>170</v>
      </c>
      <c r="G39" s="90" t="s">
        <v>1369</v>
      </c>
      <c r="H39" s="90" t="s">
        <v>598</v>
      </c>
      <c r="I39" s="90"/>
      <c r="J39" s="90"/>
    </row>
    <row r="40" spans="1:10" x14ac:dyDescent="0.25">
      <c r="A40" s="90"/>
      <c r="B40" s="38"/>
      <c r="C40" s="38">
        <v>77</v>
      </c>
      <c r="D40" s="90" t="s">
        <v>275</v>
      </c>
      <c r="E40" s="90">
        <v>2008</v>
      </c>
      <c r="F40" s="90" t="s">
        <v>137</v>
      </c>
      <c r="G40" s="90" t="s">
        <v>210</v>
      </c>
      <c r="H40" s="90"/>
      <c r="I40" s="90"/>
      <c r="J40" s="90"/>
    </row>
    <row r="41" spans="1:10" x14ac:dyDescent="0.25">
      <c r="A41" s="90"/>
      <c r="B41" s="38"/>
      <c r="C41" s="38"/>
      <c r="D41" s="90"/>
      <c r="E41" s="90"/>
      <c r="F41" s="90"/>
      <c r="G41" s="90"/>
      <c r="H41" s="90"/>
      <c r="I41" s="90"/>
      <c r="J41" s="90"/>
    </row>
    <row r="42" spans="1:10" x14ac:dyDescent="0.25">
      <c r="A42" s="90"/>
      <c r="B42" s="38" t="s">
        <v>1370</v>
      </c>
      <c r="C42" s="38" t="s">
        <v>1266</v>
      </c>
      <c r="D42" s="90" t="s">
        <v>1371</v>
      </c>
      <c r="E42" s="90"/>
      <c r="F42" s="90"/>
      <c r="G42" s="90"/>
      <c r="H42" s="90"/>
      <c r="I42" s="90"/>
      <c r="J42" s="90"/>
    </row>
    <row r="43" spans="1:10" x14ac:dyDescent="0.25">
      <c r="A43" s="90"/>
      <c r="B43" s="38" t="s">
        <v>127</v>
      </c>
      <c r="C43" s="38" t="s">
        <v>128</v>
      </c>
      <c r="D43" s="90" t="s">
        <v>129</v>
      </c>
      <c r="E43" s="90" t="s">
        <v>130</v>
      </c>
      <c r="F43" s="90" t="s">
        <v>131</v>
      </c>
      <c r="G43" s="90" t="s">
        <v>132</v>
      </c>
      <c r="H43" s="90" t="s">
        <v>133</v>
      </c>
      <c r="I43" s="90" t="s">
        <v>134</v>
      </c>
      <c r="J43" s="90" t="s">
        <v>135</v>
      </c>
    </row>
    <row r="44" spans="1:10" x14ac:dyDescent="0.25">
      <c r="A44" s="90"/>
      <c r="B44" s="38">
        <v>1</v>
      </c>
      <c r="C44" s="38">
        <v>91</v>
      </c>
      <c r="D44" s="90" t="s">
        <v>390</v>
      </c>
      <c r="E44" s="90">
        <v>2006</v>
      </c>
      <c r="F44" s="90" t="s">
        <v>164</v>
      </c>
      <c r="G44" s="90" t="s">
        <v>1045</v>
      </c>
      <c r="H44" s="90" t="s">
        <v>1372</v>
      </c>
      <c r="I44" s="90" t="s">
        <v>1373</v>
      </c>
      <c r="J44" s="90" t="s">
        <v>141</v>
      </c>
    </row>
    <row r="45" spans="1:10" x14ac:dyDescent="0.25">
      <c r="A45" s="90"/>
      <c r="B45" s="38">
        <v>2</v>
      </c>
      <c r="C45" s="38">
        <v>83</v>
      </c>
      <c r="D45" s="90" t="s">
        <v>319</v>
      </c>
      <c r="E45" s="90">
        <v>2006</v>
      </c>
      <c r="F45" s="90" t="s">
        <v>137</v>
      </c>
      <c r="G45" s="90" t="s">
        <v>1374</v>
      </c>
      <c r="H45" s="90" t="s">
        <v>1375</v>
      </c>
      <c r="I45" s="90" t="s">
        <v>1062</v>
      </c>
      <c r="J45" s="90" t="s">
        <v>1376</v>
      </c>
    </row>
    <row r="46" spans="1:10" x14ac:dyDescent="0.25">
      <c r="A46" s="90"/>
      <c r="B46" s="38">
        <v>3</v>
      </c>
      <c r="C46" s="38">
        <v>98</v>
      </c>
      <c r="D46" s="90" t="s">
        <v>382</v>
      </c>
      <c r="E46" s="90">
        <v>2006</v>
      </c>
      <c r="F46" s="90" t="s">
        <v>164</v>
      </c>
      <c r="G46" s="90" t="s">
        <v>1377</v>
      </c>
      <c r="H46" s="90" t="s">
        <v>1378</v>
      </c>
      <c r="I46" s="90" t="s">
        <v>1379</v>
      </c>
      <c r="J46" s="90" t="s">
        <v>1380</v>
      </c>
    </row>
    <row r="47" spans="1:10" x14ac:dyDescent="0.25">
      <c r="A47" s="90"/>
      <c r="B47" s="38">
        <v>4</v>
      </c>
      <c r="C47" s="38">
        <v>99</v>
      </c>
      <c r="D47" s="90" t="s">
        <v>383</v>
      </c>
      <c r="E47" s="90">
        <v>2007</v>
      </c>
      <c r="F47" s="90" t="s">
        <v>137</v>
      </c>
      <c r="G47" s="90" t="s">
        <v>1381</v>
      </c>
      <c r="H47" s="90" t="s">
        <v>1382</v>
      </c>
      <c r="I47" s="90" t="s">
        <v>1383</v>
      </c>
      <c r="J47" s="90" t="s">
        <v>1384</v>
      </c>
    </row>
    <row r="48" spans="1:10" x14ac:dyDescent="0.25">
      <c r="A48" s="90"/>
      <c r="B48" s="38">
        <v>5</v>
      </c>
      <c r="C48" s="38">
        <v>95</v>
      </c>
      <c r="D48" s="90" t="s">
        <v>324</v>
      </c>
      <c r="E48" s="90">
        <v>2006</v>
      </c>
      <c r="F48" s="90" t="s">
        <v>265</v>
      </c>
      <c r="G48" s="90" t="s">
        <v>1385</v>
      </c>
      <c r="H48" s="90" t="s">
        <v>979</v>
      </c>
      <c r="I48" s="90" t="s">
        <v>1386</v>
      </c>
      <c r="J48" s="90" t="s">
        <v>1387</v>
      </c>
    </row>
    <row r="49" spans="1:10" x14ac:dyDescent="0.25">
      <c r="A49" s="90"/>
      <c r="B49" s="38">
        <v>6</v>
      </c>
      <c r="C49" s="38">
        <v>85</v>
      </c>
      <c r="D49" s="90" t="s">
        <v>344</v>
      </c>
      <c r="E49" s="90">
        <v>2007</v>
      </c>
      <c r="F49" s="90" t="s">
        <v>143</v>
      </c>
      <c r="G49" s="90" t="s">
        <v>1388</v>
      </c>
      <c r="H49" s="90" t="s">
        <v>1389</v>
      </c>
      <c r="I49" s="90" t="s">
        <v>1390</v>
      </c>
      <c r="J49" s="90" t="s">
        <v>1391</v>
      </c>
    </row>
    <row r="50" spans="1:10" x14ac:dyDescent="0.25">
      <c r="A50" s="90"/>
      <c r="B50" s="38">
        <v>7</v>
      </c>
      <c r="C50" s="38">
        <v>101</v>
      </c>
      <c r="D50" s="90" t="s">
        <v>359</v>
      </c>
      <c r="E50" s="90">
        <v>2007</v>
      </c>
      <c r="F50" s="90" t="s">
        <v>360</v>
      </c>
      <c r="G50" s="90" t="s">
        <v>1392</v>
      </c>
      <c r="H50" s="90" t="s">
        <v>1393</v>
      </c>
      <c r="I50" s="90" t="s">
        <v>1394</v>
      </c>
      <c r="J50" s="90" t="s">
        <v>1395</v>
      </c>
    </row>
    <row r="51" spans="1:10" x14ac:dyDescent="0.25">
      <c r="A51" s="90"/>
      <c r="B51" s="38">
        <v>8</v>
      </c>
      <c r="C51" s="38">
        <v>84</v>
      </c>
      <c r="D51" s="90" t="s">
        <v>354</v>
      </c>
      <c r="E51" s="90">
        <v>2007</v>
      </c>
      <c r="F51" s="90" t="s">
        <v>137</v>
      </c>
      <c r="G51" s="90" t="s">
        <v>1396</v>
      </c>
      <c r="H51" s="90" t="s">
        <v>1397</v>
      </c>
      <c r="I51" s="90" t="s">
        <v>1398</v>
      </c>
      <c r="J51" s="90" t="s">
        <v>1399</v>
      </c>
    </row>
    <row r="52" spans="1:10" x14ac:dyDescent="0.25">
      <c r="A52" s="90"/>
      <c r="B52" s="38">
        <v>9</v>
      </c>
      <c r="C52" s="38">
        <v>93</v>
      </c>
      <c r="D52" s="90" t="s">
        <v>391</v>
      </c>
      <c r="E52" s="90">
        <v>2006</v>
      </c>
      <c r="F52" s="90" t="s">
        <v>164</v>
      </c>
      <c r="G52" s="90" t="s">
        <v>1400</v>
      </c>
      <c r="H52" s="90" t="s">
        <v>1401</v>
      </c>
      <c r="I52" s="90" t="s">
        <v>1402</v>
      </c>
      <c r="J52" s="90" t="s">
        <v>1403</v>
      </c>
    </row>
    <row r="53" spans="1:10" x14ac:dyDescent="0.25">
      <c r="A53" s="90"/>
      <c r="B53" s="38">
        <v>10</v>
      </c>
      <c r="C53" s="38">
        <v>96</v>
      </c>
      <c r="D53" s="90" t="s">
        <v>329</v>
      </c>
      <c r="E53" s="90">
        <v>2007</v>
      </c>
      <c r="F53" s="90" t="s">
        <v>143</v>
      </c>
      <c r="G53" s="90" t="s">
        <v>1404</v>
      </c>
      <c r="H53" s="90" t="s">
        <v>1405</v>
      </c>
      <c r="I53" s="90" t="s">
        <v>1406</v>
      </c>
      <c r="J53" s="90" t="s">
        <v>1407</v>
      </c>
    </row>
    <row r="54" spans="1:10" x14ac:dyDescent="0.25">
      <c r="A54" s="90"/>
      <c r="B54" s="38">
        <v>11</v>
      </c>
      <c r="C54" s="38">
        <v>92</v>
      </c>
      <c r="D54" s="90" t="s">
        <v>339</v>
      </c>
      <c r="E54" s="90">
        <v>2007</v>
      </c>
      <c r="F54" s="90" t="s">
        <v>204</v>
      </c>
      <c r="G54" s="90" t="s">
        <v>1408</v>
      </c>
      <c r="H54" s="90" t="s">
        <v>1408</v>
      </c>
      <c r="I54" s="90" t="s">
        <v>1409</v>
      </c>
      <c r="J54" s="90" t="s">
        <v>1410</v>
      </c>
    </row>
    <row r="55" spans="1:10" x14ac:dyDescent="0.25">
      <c r="A55" s="90"/>
      <c r="B55" s="38">
        <v>12</v>
      </c>
      <c r="C55" s="38">
        <v>97</v>
      </c>
      <c r="D55" s="90" t="s">
        <v>388</v>
      </c>
      <c r="E55" s="90">
        <v>2007</v>
      </c>
      <c r="F55" s="90" t="s">
        <v>137</v>
      </c>
      <c r="G55" s="90" t="s">
        <v>1325</v>
      </c>
      <c r="H55" s="90" t="s">
        <v>1411</v>
      </c>
      <c r="I55" s="90" t="s">
        <v>1412</v>
      </c>
      <c r="J55" s="90" t="s">
        <v>1413</v>
      </c>
    </row>
    <row r="56" spans="1:10" x14ac:dyDescent="0.25">
      <c r="A56" s="90"/>
      <c r="B56" s="38">
        <v>13</v>
      </c>
      <c r="C56" s="38">
        <v>87</v>
      </c>
      <c r="D56" s="90" t="s">
        <v>334</v>
      </c>
      <c r="E56" s="90">
        <v>2006</v>
      </c>
      <c r="F56" s="90" t="s">
        <v>143</v>
      </c>
      <c r="G56" s="90" t="s">
        <v>1414</v>
      </c>
      <c r="H56" s="90" t="s">
        <v>999</v>
      </c>
      <c r="I56" s="90" t="s">
        <v>1415</v>
      </c>
      <c r="J56" s="90" t="s">
        <v>1416</v>
      </c>
    </row>
    <row r="57" spans="1:10" x14ac:dyDescent="0.25">
      <c r="A57" s="90"/>
      <c r="B57" s="38">
        <v>14</v>
      </c>
      <c r="C57" s="38">
        <v>90</v>
      </c>
      <c r="D57" s="90" t="s">
        <v>377</v>
      </c>
      <c r="E57" s="90">
        <v>2007</v>
      </c>
      <c r="F57" s="90" t="s">
        <v>143</v>
      </c>
      <c r="G57" s="90" t="s">
        <v>1417</v>
      </c>
      <c r="H57" s="90" t="s">
        <v>1418</v>
      </c>
      <c r="I57" s="90" t="s">
        <v>1419</v>
      </c>
      <c r="J57" s="90" t="s">
        <v>1420</v>
      </c>
    </row>
    <row r="58" spans="1:10" x14ac:dyDescent="0.25">
      <c r="A58" s="90"/>
      <c r="B58" s="38">
        <v>15</v>
      </c>
      <c r="C58" s="38">
        <v>89</v>
      </c>
      <c r="D58" s="90" t="s">
        <v>349</v>
      </c>
      <c r="E58" s="90">
        <v>2006</v>
      </c>
      <c r="F58" s="90" t="s">
        <v>265</v>
      </c>
      <c r="G58" s="90" t="s">
        <v>1421</v>
      </c>
      <c r="H58" s="90" t="s">
        <v>1422</v>
      </c>
      <c r="I58" s="90" t="s">
        <v>1423</v>
      </c>
      <c r="J58" s="90" t="s">
        <v>1424</v>
      </c>
    </row>
    <row r="59" spans="1:10" x14ac:dyDescent="0.25">
      <c r="A59" s="90"/>
      <c r="B59" s="38">
        <v>16</v>
      </c>
      <c r="C59" s="38">
        <v>94</v>
      </c>
      <c r="D59" s="90" t="s">
        <v>368</v>
      </c>
      <c r="E59" s="90">
        <v>2007</v>
      </c>
      <c r="F59" s="90" t="s">
        <v>143</v>
      </c>
      <c r="G59" s="90" t="s">
        <v>1425</v>
      </c>
      <c r="H59" s="90" t="s">
        <v>1426</v>
      </c>
      <c r="I59" s="90" t="s">
        <v>1427</v>
      </c>
      <c r="J59" s="90" t="s">
        <v>1428</v>
      </c>
    </row>
    <row r="60" spans="1:10" x14ac:dyDescent="0.25">
      <c r="A60" s="90"/>
      <c r="B60" s="38">
        <v>17</v>
      </c>
      <c r="C60" s="38">
        <v>88</v>
      </c>
      <c r="D60" s="90" t="s">
        <v>372</v>
      </c>
      <c r="E60" s="90">
        <v>2007</v>
      </c>
      <c r="F60" s="90" t="s">
        <v>265</v>
      </c>
      <c r="G60" s="90" t="s">
        <v>1429</v>
      </c>
      <c r="H60" s="90" t="s">
        <v>1430</v>
      </c>
      <c r="I60" s="90" t="s">
        <v>1431</v>
      </c>
      <c r="J60" s="90" t="s">
        <v>1432</v>
      </c>
    </row>
    <row r="61" spans="1:10" x14ac:dyDescent="0.25">
      <c r="A61" s="90"/>
      <c r="B61" s="38">
        <v>18</v>
      </c>
      <c r="C61" s="38">
        <v>86</v>
      </c>
      <c r="D61" s="90" t="s">
        <v>364</v>
      </c>
      <c r="E61" s="90">
        <v>2007</v>
      </c>
      <c r="F61" s="90" t="s">
        <v>360</v>
      </c>
      <c r="G61" s="90" t="s">
        <v>1433</v>
      </c>
      <c r="H61" s="90" t="s">
        <v>1348</v>
      </c>
      <c r="I61" s="90" t="s">
        <v>1434</v>
      </c>
      <c r="J61" s="90" t="s">
        <v>1435</v>
      </c>
    </row>
    <row r="62" spans="1:10" x14ac:dyDescent="0.25">
      <c r="A62" s="90"/>
      <c r="B62" s="38"/>
      <c r="C62" s="38">
        <v>100</v>
      </c>
      <c r="D62" s="90" t="s">
        <v>381</v>
      </c>
      <c r="E62" s="90">
        <v>2006</v>
      </c>
      <c r="F62" s="90" t="s">
        <v>204</v>
      </c>
      <c r="G62" s="90" t="s">
        <v>210</v>
      </c>
      <c r="H62" s="90"/>
      <c r="I62" s="90"/>
      <c r="J62" s="90"/>
    </row>
    <row r="63" spans="1:10" x14ac:dyDescent="0.25">
      <c r="A63" s="90"/>
      <c r="B63" s="38"/>
      <c r="C63" s="38">
        <v>102</v>
      </c>
      <c r="D63" s="90" t="s">
        <v>315</v>
      </c>
      <c r="E63" s="90">
        <v>2006</v>
      </c>
      <c r="F63" s="90" t="s">
        <v>265</v>
      </c>
      <c r="G63" s="90" t="s">
        <v>960</v>
      </c>
      <c r="H63" s="90" t="s">
        <v>210</v>
      </c>
      <c r="I63" s="90"/>
      <c r="J63" s="90"/>
    </row>
    <row r="65" spans="2:10" x14ac:dyDescent="0.25">
      <c r="B65" s="35" t="s">
        <v>1436</v>
      </c>
      <c r="C65" s="35" t="s">
        <v>1266</v>
      </c>
      <c r="D65" t="s">
        <v>1437</v>
      </c>
    </row>
    <row r="66" spans="2:10" x14ac:dyDescent="0.25">
      <c r="B66" s="35" t="s">
        <v>127</v>
      </c>
      <c r="C66" s="35" t="s">
        <v>128</v>
      </c>
      <c r="D66" t="s">
        <v>129</v>
      </c>
      <c r="E66" t="s">
        <v>130</v>
      </c>
      <c r="F66" t="s">
        <v>131</v>
      </c>
      <c r="G66" t="s">
        <v>132</v>
      </c>
      <c r="H66" t="s">
        <v>133</v>
      </c>
      <c r="I66" t="s">
        <v>134</v>
      </c>
      <c r="J66" t="s">
        <v>135</v>
      </c>
    </row>
    <row r="67" spans="2:10" x14ac:dyDescent="0.25">
      <c r="B67" s="35">
        <v>1</v>
      </c>
      <c r="C67" s="35">
        <v>110</v>
      </c>
      <c r="D67" t="s">
        <v>394</v>
      </c>
      <c r="E67">
        <v>2006</v>
      </c>
      <c r="F67" t="s">
        <v>137</v>
      </c>
      <c r="G67" t="s">
        <v>1106</v>
      </c>
      <c r="H67" t="s">
        <v>1438</v>
      </c>
      <c r="I67" t="s">
        <v>1439</v>
      </c>
      <c r="J67" t="s">
        <v>141</v>
      </c>
    </row>
    <row r="68" spans="2:10" x14ac:dyDescent="0.25">
      <c r="B68" s="35">
        <v>2</v>
      </c>
      <c r="C68" s="35">
        <v>114</v>
      </c>
      <c r="D68" t="s">
        <v>398</v>
      </c>
      <c r="E68">
        <v>2007</v>
      </c>
      <c r="F68" t="s">
        <v>204</v>
      </c>
      <c r="G68" t="s">
        <v>1440</v>
      </c>
      <c r="H68" t="s">
        <v>1441</v>
      </c>
      <c r="I68" t="s">
        <v>1196</v>
      </c>
      <c r="J68" t="s">
        <v>966</v>
      </c>
    </row>
    <row r="69" spans="2:10" x14ac:dyDescent="0.25">
      <c r="B69" s="35">
        <v>3</v>
      </c>
      <c r="C69" s="35">
        <v>111</v>
      </c>
      <c r="D69" t="s">
        <v>408</v>
      </c>
      <c r="E69">
        <v>2007</v>
      </c>
      <c r="F69" t="s">
        <v>204</v>
      </c>
      <c r="G69" t="s">
        <v>1442</v>
      </c>
      <c r="H69" t="s">
        <v>1443</v>
      </c>
      <c r="I69" t="s">
        <v>1444</v>
      </c>
      <c r="J69" t="s">
        <v>1445</v>
      </c>
    </row>
    <row r="70" spans="2:10" x14ac:dyDescent="0.25">
      <c r="B70" s="35">
        <v>4</v>
      </c>
      <c r="C70" s="35">
        <v>108</v>
      </c>
      <c r="D70" t="s">
        <v>448</v>
      </c>
      <c r="E70">
        <v>2006</v>
      </c>
      <c r="F70" t="s">
        <v>204</v>
      </c>
      <c r="G70" t="s">
        <v>1446</v>
      </c>
      <c r="H70" t="s">
        <v>1447</v>
      </c>
      <c r="I70" t="s">
        <v>1448</v>
      </c>
      <c r="J70" t="s">
        <v>1449</v>
      </c>
    </row>
    <row r="71" spans="2:10" x14ac:dyDescent="0.25">
      <c r="B71" s="35">
        <v>5</v>
      </c>
      <c r="C71" s="35">
        <v>115</v>
      </c>
      <c r="D71" t="s">
        <v>403</v>
      </c>
      <c r="E71">
        <v>2006</v>
      </c>
      <c r="F71" t="s">
        <v>137</v>
      </c>
      <c r="G71" t="s">
        <v>1375</v>
      </c>
      <c r="H71" t="s">
        <v>587</v>
      </c>
      <c r="I71" t="s">
        <v>1450</v>
      </c>
      <c r="J71" t="s">
        <v>1451</v>
      </c>
    </row>
    <row r="72" spans="2:10" x14ac:dyDescent="0.25">
      <c r="B72" s="35">
        <v>6</v>
      </c>
      <c r="C72" s="35">
        <v>109</v>
      </c>
      <c r="D72" t="s">
        <v>418</v>
      </c>
      <c r="E72">
        <v>2007</v>
      </c>
      <c r="F72" t="s">
        <v>143</v>
      </c>
      <c r="G72" t="s">
        <v>1452</v>
      </c>
      <c r="H72" t="s">
        <v>1453</v>
      </c>
      <c r="I72" t="s">
        <v>1043</v>
      </c>
      <c r="J72" t="s">
        <v>1454</v>
      </c>
    </row>
    <row r="73" spans="2:10" x14ac:dyDescent="0.25">
      <c r="B73" s="35">
        <v>7</v>
      </c>
      <c r="C73" s="35">
        <v>119</v>
      </c>
      <c r="D73" t="s">
        <v>438</v>
      </c>
      <c r="E73">
        <v>2006</v>
      </c>
      <c r="F73" t="s">
        <v>170</v>
      </c>
      <c r="G73" t="s">
        <v>1455</v>
      </c>
      <c r="H73" t="s">
        <v>1456</v>
      </c>
      <c r="I73" t="s">
        <v>1457</v>
      </c>
      <c r="J73" t="s">
        <v>427</v>
      </c>
    </row>
    <row r="74" spans="2:10" x14ac:dyDescent="0.25">
      <c r="B74" s="35">
        <v>8</v>
      </c>
      <c r="C74" s="35">
        <v>117</v>
      </c>
      <c r="D74" t="s">
        <v>450</v>
      </c>
      <c r="E74">
        <v>2007</v>
      </c>
      <c r="F74" t="s">
        <v>170</v>
      </c>
      <c r="G74" t="s">
        <v>1458</v>
      </c>
      <c r="H74" t="s">
        <v>1459</v>
      </c>
      <c r="I74" t="s">
        <v>1069</v>
      </c>
      <c r="J74" t="s">
        <v>1460</v>
      </c>
    </row>
    <row r="75" spans="2:10" x14ac:dyDescent="0.25">
      <c r="B75" s="35">
        <v>9</v>
      </c>
      <c r="C75" s="35">
        <v>107</v>
      </c>
      <c r="D75" t="s">
        <v>428</v>
      </c>
      <c r="E75">
        <v>2007</v>
      </c>
      <c r="F75" t="s">
        <v>137</v>
      </c>
      <c r="G75" t="s">
        <v>1461</v>
      </c>
      <c r="H75" t="s">
        <v>1462</v>
      </c>
      <c r="I75" t="s">
        <v>1463</v>
      </c>
      <c r="J75" t="s">
        <v>1464</v>
      </c>
    </row>
    <row r="76" spans="2:10" x14ac:dyDescent="0.25">
      <c r="B76" s="35">
        <v>10</v>
      </c>
      <c r="C76" s="35">
        <v>118</v>
      </c>
      <c r="D76" t="s">
        <v>433</v>
      </c>
      <c r="E76">
        <v>2006</v>
      </c>
      <c r="F76" t="s">
        <v>143</v>
      </c>
      <c r="G76" t="s">
        <v>1465</v>
      </c>
      <c r="H76" t="s">
        <v>1466</v>
      </c>
      <c r="I76" t="s">
        <v>1467</v>
      </c>
      <c r="J76" t="s">
        <v>1468</v>
      </c>
    </row>
    <row r="77" spans="2:10" x14ac:dyDescent="0.25">
      <c r="B77" s="35">
        <v>11</v>
      </c>
      <c r="C77" s="35">
        <v>120</v>
      </c>
      <c r="D77" t="s">
        <v>452</v>
      </c>
      <c r="E77">
        <v>2007</v>
      </c>
      <c r="F77" t="s">
        <v>170</v>
      </c>
      <c r="G77" t="s">
        <v>1469</v>
      </c>
      <c r="H77" t="s">
        <v>1470</v>
      </c>
      <c r="I77" t="s">
        <v>1471</v>
      </c>
      <c r="J77" t="s">
        <v>1472</v>
      </c>
    </row>
    <row r="78" spans="2:10" x14ac:dyDescent="0.25">
      <c r="C78" s="35">
        <v>112</v>
      </c>
      <c r="D78" t="s">
        <v>922</v>
      </c>
      <c r="E78">
        <v>2006</v>
      </c>
      <c r="F78" t="s">
        <v>170</v>
      </c>
      <c r="G78" t="s">
        <v>1473</v>
      </c>
      <c r="H78" t="s">
        <v>598</v>
      </c>
    </row>
    <row r="79" spans="2:10" x14ac:dyDescent="0.25">
      <c r="C79" s="35">
        <v>113</v>
      </c>
      <c r="D79" t="s">
        <v>443</v>
      </c>
      <c r="E79">
        <v>2007</v>
      </c>
      <c r="F79" t="s">
        <v>137</v>
      </c>
      <c r="G79" t="s">
        <v>210</v>
      </c>
    </row>
    <row r="80" spans="2:10" x14ac:dyDescent="0.25">
      <c r="C80" s="35">
        <v>116</v>
      </c>
      <c r="D80" t="s">
        <v>413</v>
      </c>
      <c r="E80">
        <v>2006</v>
      </c>
      <c r="F80" t="s">
        <v>164</v>
      </c>
      <c r="G80" t="s">
        <v>213</v>
      </c>
      <c r="H80" t="s">
        <v>1474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</vt:i4>
      </vt:variant>
    </vt:vector>
  </HeadingPairs>
  <TitlesOfParts>
    <vt:vector size="11" baseType="lpstr">
      <vt:lpstr>2019.05.19</vt:lpstr>
      <vt:lpstr>LVC-kval</vt:lpstr>
      <vt:lpstr>Mora 8 Mars</vt:lpstr>
      <vt:lpstr>Mora 7 Mars</vt:lpstr>
      <vt:lpstr>Mora 1 Feb</vt:lpstr>
      <vt:lpstr>Mora 2 Feb</vt:lpstr>
      <vt:lpstr>Falun 8 Feb</vt:lpstr>
      <vt:lpstr>Falun 9 Feb</vt:lpstr>
      <vt:lpstr>Rättvik 23 Februari</vt:lpstr>
      <vt:lpstr>Poängberäkning</vt:lpstr>
      <vt:lpstr>'2019.05.19'!Utskriftsrubriker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Kerstin Wähl</cp:lastModifiedBy>
  <cp:lastPrinted>2019-05-17T06:25:55Z</cp:lastPrinted>
  <dcterms:created xsi:type="dcterms:W3CDTF">2017-09-26T15:03:18Z</dcterms:created>
  <dcterms:modified xsi:type="dcterms:W3CDTF">2020-03-08T20:37:14Z</dcterms:modified>
</cp:coreProperties>
</file>